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Fedlap" sheetId="1" r:id="rId1"/>
    <sheet name="Eredménykimutatás" sheetId="2" r:id="rId2"/>
    <sheet name="Eszközök" sheetId="3" r:id="rId3"/>
    <sheet name="Források" sheetId="4" r:id="rId4"/>
  </sheets>
  <definedNames>
    <definedName name="_xlnm.Print_Area" localSheetId="1">'Eredménykimutatás'!$1:$65534</definedName>
  </definedNames>
  <calcPr fullCalcOnLoad="1"/>
</workbook>
</file>

<file path=xl/sharedStrings.xml><?xml version="1.0" encoding="utf-8"?>
<sst xmlns="http://schemas.openxmlformats.org/spreadsheetml/2006/main" count="428" uniqueCount="291">
  <si>
    <t xml:space="preserve">1 2 2 4 8 0 7 4 - 6 4 9 9 - 1 1 4 - 0 1 </t>
  </si>
  <si>
    <t>Statisztikai számjel</t>
  </si>
  <si>
    <t>0 1 - 1 0 - 0 4 3 3 1 3</t>
  </si>
  <si>
    <t>Cégjegyzék száma</t>
  </si>
  <si>
    <t>A vállalkozás megnevezése</t>
  </si>
  <si>
    <t>Első Hazai Energia-Portfolió Nyilvánosan Működő Rt.</t>
  </si>
  <si>
    <t>A vállalkozás címe, telefonszáma</t>
  </si>
  <si>
    <t>1118 Budapest, Ménesi út 22.</t>
  </si>
  <si>
    <t xml:space="preserve"> Éves beszámoló</t>
  </si>
  <si>
    <t>Keltezés: Budapest, 2010. július 22.</t>
  </si>
  <si>
    <t xml:space="preserve">                                                          a vállalkozás vezetője</t>
  </si>
  <si>
    <t xml:space="preserve">                                                                 (képviselője)</t>
  </si>
  <si>
    <t>1 2 2 4 8 0 7 4 - 6 5 9 0 - 1 1 4 - 0 1</t>
  </si>
  <si>
    <t xml:space="preserve">0 1 - 1 0 - 0 4 3 3 1 3 </t>
  </si>
  <si>
    <t>Első Hazai Energia-Portfolió Rt.</t>
  </si>
  <si>
    <t>"A" EREDMÉNYKIMUTATÁS</t>
  </si>
  <si>
    <t>(összköltség eljárással)</t>
  </si>
  <si>
    <t>Tétel-</t>
  </si>
  <si>
    <t>A tétel megnevezése</t>
  </si>
  <si>
    <t>szám</t>
  </si>
  <si>
    <t>a</t>
  </si>
  <si>
    <t>b</t>
  </si>
  <si>
    <t>c</t>
  </si>
  <si>
    <t>d</t>
  </si>
  <si>
    <t>e</t>
  </si>
  <si>
    <t>01.</t>
  </si>
  <si>
    <t>Belföldi értékesítés nettó árbevétele</t>
  </si>
  <si>
    <t>02.</t>
  </si>
  <si>
    <t>Export értékesítés nettó árbevétele</t>
  </si>
  <si>
    <t>I.</t>
  </si>
  <si>
    <t xml:space="preserve">Értékesítés nettó árbevétele </t>
  </si>
  <si>
    <t>03.</t>
  </si>
  <si>
    <t>Saját előállítású eszközök aktivált értéke</t>
  </si>
  <si>
    <t>04.</t>
  </si>
  <si>
    <t>Saját termelésű készletek állományváltozása</t>
  </si>
  <si>
    <t>05.</t>
  </si>
  <si>
    <t>II.</t>
  </si>
  <si>
    <t xml:space="preserve">Aktivált saját teljesítmények értéke </t>
  </si>
  <si>
    <t>06.</t>
  </si>
  <si>
    <t>III.</t>
  </si>
  <si>
    <t>Egyéb bevételek</t>
  </si>
  <si>
    <t>07.</t>
  </si>
  <si>
    <t>ebből: visszaírt értékvesztés</t>
  </si>
  <si>
    <t>08.</t>
  </si>
  <si>
    <t>Anyagköltség</t>
  </si>
  <si>
    <t>09.</t>
  </si>
  <si>
    <t>Igénybe vett szolgáltatások értéke</t>
  </si>
  <si>
    <t>10.</t>
  </si>
  <si>
    <t>Egyéb szolgáltatások értéke</t>
  </si>
  <si>
    <t>11.</t>
  </si>
  <si>
    <t>Eladott áruk beszerzési értéke</t>
  </si>
  <si>
    <t>12.</t>
  </si>
  <si>
    <t>Eladott (közvetített) szolgáltatások értéke</t>
  </si>
  <si>
    <t>13.</t>
  </si>
  <si>
    <t>IV.</t>
  </si>
  <si>
    <t xml:space="preserve">Anyagjellegű ráfordítások </t>
  </si>
  <si>
    <t>14.</t>
  </si>
  <si>
    <t>Bérköltség</t>
  </si>
  <si>
    <t>15.</t>
  </si>
  <si>
    <t xml:space="preserve">11. </t>
  </si>
  <si>
    <t>Személyi jellegű egyéb kifizetések</t>
  </si>
  <si>
    <t>16.</t>
  </si>
  <si>
    <t>Bérjárulékok</t>
  </si>
  <si>
    <t>17.</t>
  </si>
  <si>
    <t>V.</t>
  </si>
  <si>
    <t xml:space="preserve">Személyi jellegű ráfordítások </t>
  </si>
  <si>
    <t>18.</t>
  </si>
  <si>
    <t>VI.</t>
  </si>
  <si>
    <t>Értékcsökkenési leírás</t>
  </si>
  <si>
    <t>19.</t>
  </si>
  <si>
    <t>VII.</t>
  </si>
  <si>
    <t>Egyéb ráfordítások</t>
  </si>
  <si>
    <t>20.</t>
  </si>
  <si>
    <t>ebből: értékvesztés</t>
  </si>
  <si>
    <t>21.</t>
  </si>
  <si>
    <t>A.</t>
  </si>
  <si>
    <t xml:space="preserve">ÜZEMI (ÜZLETI)TEVÉKENYSÉG EREDMÉNYE </t>
  </si>
  <si>
    <t>22.</t>
  </si>
  <si>
    <t>_________________________________</t>
  </si>
  <si>
    <t xml:space="preserve">                                                               P.H.</t>
  </si>
  <si>
    <t xml:space="preserve">              a vállalkozás vezetője</t>
  </si>
  <si>
    <t xml:space="preserve">                    (képviselője)</t>
  </si>
  <si>
    <t xml:space="preserve">              adatok E Ft-ban</t>
  </si>
  <si>
    <t>Kapott (járó) osztalék és részesedés</t>
  </si>
  <si>
    <t>23.</t>
  </si>
  <si>
    <t>ebből: kapcsolt vállalkozástól kapott</t>
  </si>
  <si>
    <t>24.</t>
  </si>
  <si>
    <t>Részesedésének értékesítésének árfolyamnyer.</t>
  </si>
  <si>
    <t>25.</t>
  </si>
  <si>
    <t>26.</t>
  </si>
  <si>
    <t>Befektetett pénzügyi eszközök kamatai, árf.nyer.</t>
  </si>
  <si>
    <t>27.</t>
  </si>
  <si>
    <t>28.</t>
  </si>
  <si>
    <t>Egyéb kapott (járó) kamatok és kamatjell. bev.</t>
  </si>
  <si>
    <t>29.</t>
  </si>
  <si>
    <t>30.</t>
  </si>
  <si>
    <t>Pénzügyi műveletek egyéb bevételei</t>
  </si>
  <si>
    <t>31.</t>
  </si>
  <si>
    <t>VIII.</t>
  </si>
  <si>
    <t xml:space="preserve">Pénzügyi műveletek bevételei </t>
  </si>
  <si>
    <t>32.</t>
  </si>
  <si>
    <t>Befektetett pénzügyi eszközök árfolyamveszteség</t>
  </si>
  <si>
    <t>33.</t>
  </si>
  <si>
    <t>34.</t>
  </si>
  <si>
    <t>Fizetendő kamatok és kamatjellegű ráfordítások</t>
  </si>
  <si>
    <t>35.</t>
  </si>
  <si>
    <t>36.</t>
  </si>
  <si>
    <t>Részesedések, értékpapírok, bankbetétek értékv.</t>
  </si>
  <si>
    <t>37.</t>
  </si>
  <si>
    <t>Pénzügyi műveletek egyéb ráfordításai</t>
  </si>
  <si>
    <t>38.</t>
  </si>
  <si>
    <t>IX.</t>
  </si>
  <si>
    <t xml:space="preserve">Pénzügyi műveletek ráfordításai </t>
  </si>
  <si>
    <t>39.</t>
  </si>
  <si>
    <t>B.</t>
  </si>
  <si>
    <r>
      <t>PÉNZÜGYI MŰVELETEK EREDMÉNYE</t>
    </r>
    <r>
      <rPr>
        <sz val="10"/>
        <rFont val="Arial CE"/>
        <family val="2"/>
      </rPr>
      <t xml:space="preserve"> </t>
    </r>
  </si>
  <si>
    <t>40.</t>
  </si>
  <si>
    <t>C.</t>
  </si>
  <si>
    <t xml:space="preserve">SZOKÁSOS VÁLLALKOZÁSI EREDMÉNY </t>
  </si>
  <si>
    <t>41.</t>
  </si>
  <si>
    <t>X.</t>
  </si>
  <si>
    <t>Rendkívüli bevételek</t>
  </si>
  <si>
    <t>42.</t>
  </si>
  <si>
    <t>XI.</t>
  </si>
  <si>
    <t>Rendkívüli ráfordítások</t>
  </si>
  <si>
    <t>43.</t>
  </si>
  <si>
    <t>D.</t>
  </si>
  <si>
    <t xml:space="preserve">RENDKÍVÜLI EREDMÉNY </t>
  </si>
  <si>
    <t>44.</t>
  </si>
  <si>
    <t>E.</t>
  </si>
  <si>
    <t xml:space="preserve">ADÓZÁS ELŐTTI EREDMÉNY </t>
  </si>
  <si>
    <t>45.</t>
  </si>
  <si>
    <t>XII.</t>
  </si>
  <si>
    <t>Adófizetési kötelezettség</t>
  </si>
  <si>
    <t>46.</t>
  </si>
  <si>
    <t>F.</t>
  </si>
  <si>
    <r>
      <t>ADÓZOTT EREDMÉNY</t>
    </r>
    <r>
      <rPr>
        <sz val="10"/>
        <rFont val="Arial CE"/>
        <family val="2"/>
      </rPr>
      <t xml:space="preserve"> </t>
    </r>
  </si>
  <si>
    <t>47.</t>
  </si>
  <si>
    <t>Eredménytartalék igénybevétele osztalékra, részesedésre</t>
  </si>
  <si>
    <t>48.</t>
  </si>
  <si>
    <t>Jóváhagyott osztalék, részesedés</t>
  </si>
  <si>
    <t>49.</t>
  </si>
  <si>
    <t>G.</t>
  </si>
  <si>
    <t xml:space="preserve">MÉRLEG SZERINTI EREDMÉNY </t>
  </si>
  <si>
    <t>50.</t>
  </si>
  <si>
    <t xml:space="preserve"> </t>
  </si>
  <si>
    <t>MÉRLEG Eszközök (aktívák)</t>
  </si>
  <si>
    <t>Sor-</t>
  </si>
  <si>
    <t xml:space="preserve">A. Befektetett eszköz </t>
  </si>
  <si>
    <t xml:space="preserve">I. IMMATERIÁLIS JAVAK </t>
  </si>
  <si>
    <t>Alapítás-átszervezés aktivált értéke</t>
  </si>
  <si>
    <t>Kísérleti fejlesztés aktivált értéke</t>
  </si>
  <si>
    <t>Vagyoni értékű jogok</t>
  </si>
  <si>
    <t>Szellemi termékek</t>
  </si>
  <si>
    <t>Üzleti vagy cégérték</t>
  </si>
  <si>
    <t>Immateriális javakra adott előlegek</t>
  </si>
  <si>
    <t>Immateriális javak értékhelyesbítése</t>
  </si>
  <si>
    <t xml:space="preserve">II. TÁRGYI ESZKÖZÖK </t>
  </si>
  <si>
    <t>Ingatlanok és a kapcsolódó vagyoni értékű jogok</t>
  </si>
  <si>
    <t>Műszaki berendezések, gépek, járművek</t>
  </si>
  <si>
    <t>Egyéb berendezések, felszerelések, járművek</t>
  </si>
  <si>
    <t>Tenyészállatok</t>
  </si>
  <si>
    <t>Beruházások, felújítások</t>
  </si>
  <si>
    <t>Beruházásokra adott előlegek</t>
  </si>
  <si>
    <t>Tárgyi eszközök értékhelyesbítése</t>
  </si>
  <si>
    <t xml:space="preserve">III. BEFEKTETETT PÉNZÜGYI ESZKÖZÖK </t>
  </si>
  <si>
    <t>Tartós részesedés kapcsolt vállalkozásban</t>
  </si>
  <si>
    <t>Tartósan adott kölcsön kapcsolt vállalkozásban</t>
  </si>
  <si>
    <t>Egyéb tartós részesedés</t>
  </si>
  <si>
    <t>Tartósan adott kölcsön egyéb rész. visz. álló váll-ban</t>
  </si>
  <si>
    <t>Egyéb tartósan adott kölcsön</t>
  </si>
  <si>
    <t>Tartós hitelviszonyt megtestesítő értékpapír</t>
  </si>
  <si>
    <t>Befektetett pénzügyi eszközök értékhelyesbítése</t>
  </si>
  <si>
    <r>
      <t>B. Forgóeszközök</t>
    </r>
    <r>
      <rPr>
        <sz val="10"/>
        <rFont val="Arial CE"/>
        <family val="0"/>
      </rPr>
      <t xml:space="preserve"> </t>
    </r>
  </si>
  <si>
    <t xml:space="preserve">I. KÉSZLETEK </t>
  </si>
  <si>
    <t>Anyagok</t>
  </si>
  <si>
    <t>Befejezetlen termelés és félkész termékek</t>
  </si>
  <si>
    <t>Növendék-, hízó- és egyéb állatok</t>
  </si>
  <si>
    <t>Késztermékek</t>
  </si>
  <si>
    <t>Áruk</t>
  </si>
  <si>
    <t>Készletekre adott előlegek</t>
  </si>
  <si>
    <t xml:space="preserve">II. KÖVETELÉSEK </t>
  </si>
  <si>
    <t>Követelések áruszállításból és szolgáltatásból (vevők)</t>
  </si>
  <si>
    <t>Követelések kapcsolt vállalkozással szemben</t>
  </si>
  <si>
    <t>Követelések egyéb rész. visz. lévő váll. szemben</t>
  </si>
  <si>
    <t>Váltókövetelések</t>
  </si>
  <si>
    <t>Egyéb követelések</t>
  </si>
  <si>
    <t xml:space="preserve">III. ÉRTÉKPAPÍROK </t>
  </si>
  <si>
    <t>Részesedés kapcsolt vállalkozásban</t>
  </si>
  <si>
    <t>Egyéb részesedés</t>
  </si>
  <si>
    <t>Saját részvények, saját üzletrészek</t>
  </si>
  <si>
    <t>Forgatási célú hitelviszonyt megtestesítő értékpapírok</t>
  </si>
  <si>
    <t xml:space="preserve">IV. PÉNZESZKÖZÖK </t>
  </si>
  <si>
    <t>Pénztár, csekkek</t>
  </si>
  <si>
    <t>Bankbetétek</t>
  </si>
  <si>
    <t>C. Aktív időbeli elhatárolások</t>
  </si>
  <si>
    <t>Bevételek aktív időbeli elhatárolása</t>
  </si>
  <si>
    <t>Költségek, ráfordítások aktív időbeli elhatárolása</t>
  </si>
  <si>
    <t>51.</t>
  </si>
  <si>
    <t>Halasztott ráfordítások</t>
  </si>
  <si>
    <t>52.</t>
  </si>
  <si>
    <t xml:space="preserve">ESZKÖZÖK (AKTÍVÁK) ÖSSZESEN </t>
  </si>
  <si>
    <t>MÉRLEG Források (passzívák)</t>
  </si>
  <si>
    <t>53.</t>
  </si>
  <si>
    <t xml:space="preserve">D. Saját tőke </t>
  </si>
  <si>
    <t>54.</t>
  </si>
  <si>
    <t>I. JEGYZETT TŐKE</t>
  </si>
  <si>
    <t>55.</t>
  </si>
  <si>
    <t>ebből: visszavásárolt tulajdoni részesedés névértéken</t>
  </si>
  <si>
    <t>56.</t>
  </si>
  <si>
    <t>II. JEGYZETT, DE MÉG BE NEM FIZETETT TŐKE (-)</t>
  </si>
  <si>
    <t>57.</t>
  </si>
  <si>
    <t>III. TŐKETARTALÉK</t>
  </si>
  <si>
    <t>58.</t>
  </si>
  <si>
    <t>IV. EREDMÉNYTARTALÉK</t>
  </si>
  <si>
    <t>59.</t>
  </si>
  <si>
    <t>V. LEKÖTÖTT TARTALÉK</t>
  </si>
  <si>
    <t>60.</t>
  </si>
  <si>
    <t>VI. ÉRTÉKELÉSI TARTALÉK</t>
  </si>
  <si>
    <t>61.</t>
  </si>
  <si>
    <t>VII. MÉRLEG SZERINTI EREDMÉNY</t>
  </si>
  <si>
    <t>62.</t>
  </si>
  <si>
    <r>
      <t>E. Céltartalékok</t>
    </r>
    <r>
      <rPr>
        <sz val="10"/>
        <rFont val="Arial CE"/>
        <family val="0"/>
      </rPr>
      <t xml:space="preserve"> </t>
    </r>
  </si>
  <si>
    <t>63.</t>
  </si>
  <si>
    <t>Céltartalék a várható kötelezettségekre</t>
  </si>
  <si>
    <t>64.</t>
  </si>
  <si>
    <t>Céltartalék a jövőbeni költségekre</t>
  </si>
  <si>
    <t>65.</t>
  </si>
  <si>
    <t>Egyéb céltartalék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</si>
  <si>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</si>
  <si>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66.</t>
  </si>
  <si>
    <r>
      <t>F. Kötelezettségek</t>
    </r>
    <r>
      <rPr>
        <sz val="10"/>
        <rFont val="Arial CE"/>
        <family val="0"/>
      </rPr>
      <t xml:space="preserve"> </t>
    </r>
  </si>
  <si>
    <t>67.</t>
  </si>
  <si>
    <t xml:space="preserve">I. HÁTRASOROLT KÖTELEZETTSÉGEK </t>
  </si>
  <si>
    <t>68.</t>
  </si>
  <si>
    <t>Hátrasorolt kötelezettségek kapcs. váll. szemben</t>
  </si>
  <si>
    <t>69.</t>
  </si>
  <si>
    <t>Hátrasorolt köt. egyéb rész. visz. lévő váll. szemben</t>
  </si>
  <si>
    <t>70.</t>
  </si>
  <si>
    <t>Hátrasorolt köt. egyéb gazdálkodóval szemben</t>
  </si>
  <si>
    <t>71.</t>
  </si>
  <si>
    <t>II. Hosszú lejáratú kötelezettségek</t>
  </si>
  <si>
    <t>72.</t>
  </si>
  <si>
    <t>Hosszú lejáratra kapott kölcsönök</t>
  </si>
  <si>
    <t>73.</t>
  </si>
  <si>
    <t>Átváltoztatható kötvények</t>
  </si>
  <si>
    <t>74.</t>
  </si>
  <si>
    <t>Tartozások kötvénykibocsátásból</t>
  </si>
  <si>
    <t>75.</t>
  </si>
  <si>
    <t>Beruházási és fejlesztési hitelek</t>
  </si>
  <si>
    <t>76.</t>
  </si>
  <si>
    <t>Egyéb hosszú lejáratú hitelek</t>
  </si>
  <si>
    <t>77.</t>
  </si>
  <si>
    <t>Tartós köt. kapcsolt vállalkozással szemben</t>
  </si>
  <si>
    <t>78.</t>
  </si>
  <si>
    <t>Tartós köt. egyéb rész. visz. lévő váll. szemben</t>
  </si>
  <si>
    <t>79.</t>
  </si>
  <si>
    <t>Egyéb hosszú lejáratú kötelezettségek</t>
  </si>
  <si>
    <t>80.</t>
  </si>
  <si>
    <t xml:space="preserve">III. RÖVID LEJÁRATÚ KÖTELEZETTSÉGEK </t>
  </si>
  <si>
    <t>81.</t>
  </si>
  <si>
    <t>Rövid lejáratú kölcsönök</t>
  </si>
  <si>
    <t>82.</t>
  </si>
  <si>
    <t>ebből: az átváltoztatható kötvények</t>
  </si>
  <si>
    <t>83.</t>
  </si>
  <si>
    <t xml:space="preserve">Rövid lejáratú hitelek </t>
  </si>
  <si>
    <t>84.</t>
  </si>
  <si>
    <t>Vevőktől kapott előlegek</t>
  </si>
  <si>
    <t>85.</t>
  </si>
  <si>
    <t>Köt. áruszállításból és szolgáltatásból (szállítók)</t>
  </si>
  <si>
    <t>86.</t>
  </si>
  <si>
    <t>Váltótartozások</t>
  </si>
  <si>
    <t>87.</t>
  </si>
  <si>
    <t>Rövid lejáratú köt. kapcs. váll. szemben</t>
  </si>
  <si>
    <t>88.</t>
  </si>
  <si>
    <t>Rövid lej. köt. egyéb rész. visz. lévő váll. szemben</t>
  </si>
  <si>
    <t>89.</t>
  </si>
  <si>
    <t>Egyéb rövid lejáratú kötelezettségek</t>
  </si>
  <si>
    <t>90.</t>
  </si>
  <si>
    <t>G. Passzív időbeli elhatárolások</t>
  </si>
  <si>
    <t>91.</t>
  </si>
  <si>
    <t>Bevételek passzív időbeli elhatárolása</t>
  </si>
  <si>
    <t>92.</t>
  </si>
  <si>
    <t>Költségek, ráf. passzív időbeli elhatárolása</t>
  </si>
  <si>
    <t>93.</t>
  </si>
  <si>
    <t>Halasztott bevételek</t>
  </si>
  <si>
    <t>94.</t>
  </si>
  <si>
    <t xml:space="preserve">FORRÁSOK (PASSZÍVÁK) ÖSSZESEN </t>
  </si>
  <si>
    <t>Változás</t>
  </si>
  <si>
    <t>2010.06.30./2009.06.30.</t>
  </si>
  <si>
    <t>2009.12.31./2009.06.30.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</si>
</sst>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&quot;. &quot;mmmm\ d/"/>
    <numFmt numFmtId="165" formatCode="_-* #,##0\ _F_t_-;\-* #,##0\ _F_t_-;_-* &quot;- &quot;_F_t_-;_-@_-"/>
    <numFmt numFmtId="166" formatCode="0.0%"/>
    <numFmt numFmtId="167" formatCode="0_ ;\-0\ "/>
  </numFmts>
  <fonts count="45">
    <font>
      <sz val="10"/>
      <name val="Arial CE"/>
      <family val="0"/>
    </font>
    <font>
      <sz val="10"/>
      <name val="Arial"/>
      <family val="0"/>
    </font>
    <font>
      <b/>
      <sz val="12"/>
      <name val="Arial CE"/>
      <family val="2"/>
    </font>
    <font>
      <b/>
      <u val="single"/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0" fontId="1" fillId="0" borderId="10" xfId="62" applyNumberFormat="1" applyBorder="1" applyAlignment="1">
      <alignment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shrinkToFit="1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3"/>
  <sheetViews>
    <sheetView zoomScalePageLayoutView="0" workbookViewId="0" topLeftCell="A19">
      <selection activeCell="A51" sqref="A51"/>
    </sheetView>
  </sheetViews>
  <sheetFormatPr defaultColWidth="9.00390625" defaultRowHeight="12.75"/>
  <cols>
    <col min="1" max="1" width="29.00390625" style="0" customWidth="1"/>
    <col min="2" max="2" width="38.125" style="0" customWidth="1"/>
  </cols>
  <sheetData>
    <row r="3" ht="15">
      <c r="A3" s="1" t="s">
        <v>0</v>
      </c>
    </row>
    <row r="4" ht="12">
      <c r="A4" s="2" t="s">
        <v>1</v>
      </c>
    </row>
    <row r="7" ht="15">
      <c r="A7" s="1" t="s">
        <v>2</v>
      </c>
    </row>
    <row r="8" ht="12">
      <c r="A8" s="2" t="s">
        <v>3</v>
      </c>
    </row>
    <row r="13" spans="1:2" ht="15">
      <c r="A13" t="s">
        <v>4</v>
      </c>
      <c r="B13" s="3" t="s">
        <v>5</v>
      </c>
    </row>
    <row r="15" spans="1:2" ht="15">
      <c r="A15" t="s">
        <v>6</v>
      </c>
      <c r="B15" s="4" t="s">
        <v>7</v>
      </c>
    </row>
    <row r="27" spans="1:4" ht="15">
      <c r="A27" s="32">
        <v>40359</v>
      </c>
      <c r="B27" s="32"/>
      <c r="C27" s="32"/>
      <c r="D27" s="32"/>
    </row>
    <row r="29" spans="1:4" ht="24.75">
      <c r="A29" s="33" t="s">
        <v>8</v>
      </c>
      <c r="B29" s="33"/>
      <c r="C29" s="33"/>
      <c r="D29" s="33"/>
    </row>
    <row r="38" ht="12.75" customHeight="1"/>
    <row r="39" ht="12.75" customHeight="1"/>
    <row r="40" ht="12.75" customHeight="1"/>
    <row r="41" ht="12.75" customHeight="1"/>
    <row r="42" ht="12.75" customHeight="1" hidden="1"/>
    <row r="43" ht="12" hidden="1"/>
    <row r="44" ht="12" hidden="1"/>
    <row r="45" ht="12" hidden="1"/>
    <row r="51" ht="12">
      <c r="A51" t="s">
        <v>9</v>
      </c>
    </row>
    <row r="52" ht="12">
      <c r="B52" t="s">
        <v>10</v>
      </c>
    </row>
    <row r="53" ht="12">
      <c r="B53" t="s">
        <v>11</v>
      </c>
    </row>
  </sheetData>
  <sheetProtection/>
  <mergeCells count="2">
    <mergeCell ref="A27:D27"/>
    <mergeCell ref="A29:D29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2"/>
  <sheetViews>
    <sheetView tabSelected="1" zoomScalePageLayoutView="0" workbookViewId="0" topLeftCell="A55">
      <selection activeCell="H71" sqref="H71"/>
    </sheetView>
  </sheetViews>
  <sheetFormatPr defaultColWidth="9.00390625" defaultRowHeight="12.75"/>
  <cols>
    <col min="1" max="1" width="5.875" style="0" customWidth="1"/>
    <col min="2" max="2" width="42.50390625" style="0" customWidth="1"/>
    <col min="3" max="5" width="11.50390625" style="0" customWidth="1"/>
    <col min="6" max="6" width="20.875" style="0" bestFit="1" customWidth="1"/>
  </cols>
  <sheetData>
    <row r="1" ht="12" hidden="1"/>
    <row r="2" ht="12" hidden="1"/>
    <row r="3" spans="1:2" ht="15">
      <c r="A3" s="4"/>
      <c r="B3" s="5" t="s">
        <v>12</v>
      </c>
    </row>
    <row r="4" ht="12">
      <c r="B4" t="s">
        <v>1</v>
      </c>
    </row>
    <row r="6" spans="1:2" ht="15">
      <c r="A6" s="4"/>
      <c r="B6" s="4" t="s">
        <v>13</v>
      </c>
    </row>
    <row r="7" ht="12">
      <c r="B7" t="s">
        <v>3</v>
      </c>
    </row>
    <row r="9" spans="1:2" ht="15">
      <c r="A9" s="3"/>
      <c r="B9" s="3" t="s">
        <v>14</v>
      </c>
    </row>
    <row r="10" spans="1:2" ht="15">
      <c r="A10" s="4"/>
      <c r="B10" s="4" t="s">
        <v>15</v>
      </c>
    </row>
    <row r="11" ht="12">
      <c r="B11" t="s">
        <v>16</v>
      </c>
    </row>
    <row r="13" spans="1:5" ht="12.75" hidden="1">
      <c r="A13" s="6"/>
      <c r="B13" s="34"/>
      <c r="C13" s="34"/>
      <c r="D13" s="34"/>
      <c r="E13" s="34"/>
    </row>
    <row r="14" spans="1:5" ht="12.75" hidden="1">
      <c r="A14" s="6"/>
      <c r="B14" s="34"/>
      <c r="C14" s="34"/>
      <c r="D14" s="34"/>
      <c r="E14" s="34"/>
    </row>
    <row r="15" spans="1:6" ht="12.75">
      <c r="A15" s="18" t="s">
        <v>17</v>
      </c>
      <c r="B15" s="18" t="s">
        <v>18</v>
      </c>
      <c r="C15" s="19">
        <v>39994</v>
      </c>
      <c r="D15" s="19">
        <v>40178</v>
      </c>
      <c r="E15" s="19">
        <v>40359</v>
      </c>
      <c r="F15" s="15" t="s">
        <v>288</v>
      </c>
    </row>
    <row r="16" spans="1:6" ht="12.75">
      <c r="A16" s="18" t="s">
        <v>19</v>
      </c>
      <c r="B16" s="18"/>
      <c r="C16" s="18"/>
      <c r="D16" s="18"/>
      <c r="E16" s="18"/>
      <c r="F16" s="16" t="s">
        <v>289</v>
      </c>
    </row>
    <row r="17" spans="1:6" ht="12.75">
      <c r="A17" s="18" t="s">
        <v>20</v>
      </c>
      <c r="B17" s="18" t="s">
        <v>21</v>
      </c>
      <c r="C17" s="18" t="s">
        <v>22</v>
      </c>
      <c r="D17" s="18" t="s">
        <v>23</v>
      </c>
      <c r="E17" s="18" t="s">
        <v>24</v>
      </c>
      <c r="F17" s="18"/>
    </row>
    <row r="18" spans="1:6" ht="15.75" customHeight="1">
      <c r="A18" s="20" t="s">
        <v>25</v>
      </c>
      <c r="B18" s="21" t="s">
        <v>26</v>
      </c>
      <c r="C18" s="31"/>
      <c r="D18" s="31"/>
      <c r="E18" s="31"/>
      <c r="F18" s="16"/>
    </row>
    <row r="19" spans="1:6" ht="15.75" customHeight="1">
      <c r="A19" s="20" t="s">
        <v>27</v>
      </c>
      <c r="B19" s="21" t="s">
        <v>28</v>
      </c>
      <c r="C19" s="31"/>
      <c r="D19" s="31"/>
      <c r="E19" s="31"/>
      <c r="F19" s="16"/>
    </row>
    <row r="20" spans="1:6" ht="15.75" customHeight="1">
      <c r="A20" s="18" t="s">
        <v>29</v>
      </c>
      <c r="B20" s="23" t="s">
        <v>30</v>
      </c>
      <c r="C20" s="31"/>
      <c r="D20" s="31"/>
      <c r="E20" s="31">
        <f>SUM(E18:E19)</f>
        <v>0</v>
      </c>
      <c r="F20" s="22"/>
    </row>
    <row r="21" spans="1:6" ht="15.75" customHeight="1">
      <c r="A21" s="20" t="s">
        <v>31</v>
      </c>
      <c r="B21" s="21" t="s">
        <v>32</v>
      </c>
      <c r="C21" s="31"/>
      <c r="D21" s="31"/>
      <c r="E21" s="31"/>
      <c r="F21" s="16"/>
    </row>
    <row r="22" spans="1:6" ht="15.75" customHeight="1">
      <c r="A22" s="20" t="s">
        <v>33</v>
      </c>
      <c r="B22" s="21" t="s">
        <v>34</v>
      </c>
      <c r="C22" s="31"/>
      <c r="D22" s="31"/>
      <c r="E22" s="31"/>
      <c r="F22" s="16"/>
    </row>
    <row r="23" spans="1:6" ht="15.75" customHeight="1">
      <c r="A23" s="18" t="s">
        <v>36</v>
      </c>
      <c r="B23" s="23" t="s">
        <v>37</v>
      </c>
      <c r="C23" s="31"/>
      <c r="D23" s="31"/>
      <c r="E23" s="31">
        <f>SUM(E21:E22)</f>
        <v>0</v>
      </c>
      <c r="F23" s="16"/>
    </row>
    <row r="24" spans="1:6" ht="15.75" customHeight="1">
      <c r="A24" s="18" t="s">
        <v>39</v>
      </c>
      <c r="B24" s="23" t="s">
        <v>40</v>
      </c>
      <c r="C24" s="31"/>
      <c r="D24" s="31">
        <v>1</v>
      </c>
      <c r="E24" s="31"/>
      <c r="F24" s="16"/>
    </row>
    <row r="25" spans="1:6" ht="15.75" customHeight="1">
      <c r="A25" s="18"/>
      <c r="B25" s="24" t="s">
        <v>42</v>
      </c>
      <c r="C25" s="31"/>
      <c r="D25" s="31"/>
      <c r="E25" s="31"/>
      <c r="F25" s="16"/>
    </row>
    <row r="26" spans="1:6" ht="15.75" customHeight="1">
      <c r="A26" s="20" t="s">
        <v>35</v>
      </c>
      <c r="B26" s="21" t="s">
        <v>44</v>
      </c>
      <c r="C26" s="31">
        <v>177</v>
      </c>
      <c r="D26" s="31">
        <v>329</v>
      </c>
      <c r="E26" s="31">
        <v>253</v>
      </c>
      <c r="F26" s="17">
        <f>+E26/C26-1</f>
        <v>0.42937853107344637</v>
      </c>
    </row>
    <row r="27" spans="1:6" ht="15.75" customHeight="1">
      <c r="A27" s="20" t="s">
        <v>38</v>
      </c>
      <c r="B27" s="21" t="s">
        <v>46</v>
      </c>
      <c r="C27" s="31">
        <v>3949</v>
      </c>
      <c r="D27" s="31">
        <v>7848</v>
      </c>
      <c r="E27" s="31">
        <v>3828</v>
      </c>
      <c r="F27" s="17">
        <f>+E27/C27-1</f>
        <v>-0.03064066852367686</v>
      </c>
    </row>
    <row r="28" spans="1:6" ht="15.75" customHeight="1">
      <c r="A28" s="20" t="s">
        <v>41</v>
      </c>
      <c r="B28" s="21" t="s">
        <v>48</v>
      </c>
      <c r="C28" s="31">
        <v>123</v>
      </c>
      <c r="D28" s="31">
        <v>2952</v>
      </c>
      <c r="E28" s="31">
        <v>170</v>
      </c>
      <c r="F28" s="17">
        <f>+E28/C28-1</f>
        <v>0.38211382113821135</v>
      </c>
    </row>
    <row r="29" spans="1:6" ht="15.75" customHeight="1">
      <c r="A29" s="20" t="s">
        <v>43</v>
      </c>
      <c r="B29" s="21" t="s">
        <v>50</v>
      </c>
      <c r="C29" s="31"/>
      <c r="D29" s="31"/>
      <c r="E29" s="31"/>
      <c r="F29" s="16"/>
    </row>
    <row r="30" spans="1:6" ht="15.75" customHeight="1">
      <c r="A30" s="20" t="s">
        <v>45</v>
      </c>
      <c r="B30" s="21" t="s">
        <v>52</v>
      </c>
      <c r="C30" s="31"/>
      <c r="D30" s="31"/>
      <c r="E30" s="31"/>
      <c r="F30" s="16"/>
    </row>
    <row r="31" spans="1:6" ht="15.75" customHeight="1">
      <c r="A31" s="18" t="s">
        <v>54</v>
      </c>
      <c r="B31" s="23" t="s">
        <v>55</v>
      </c>
      <c r="C31" s="31">
        <v>4249</v>
      </c>
      <c r="D31" s="31">
        <f>SUM(D26:D30)</f>
        <v>11129</v>
      </c>
      <c r="E31" s="31">
        <f>SUM(E26:E30)</f>
        <v>4251</v>
      </c>
      <c r="F31" s="17">
        <f>+E31/C31-1</f>
        <v>0.0004706989879972312</v>
      </c>
    </row>
    <row r="32" spans="1:6" ht="15.75" customHeight="1">
      <c r="A32" s="20" t="s">
        <v>47</v>
      </c>
      <c r="B32" s="21" t="s">
        <v>57</v>
      </c>
      <c r="C32" s="31"/>
      <c r="D32" s="31"/>
      <c r="E32" s="31"/>
      <c r="F32" s="16"/>
    </row>
    <row r="33" spans="1:6" ht="15.75" customHeight="1">
      <c r="A33" s="20" t="s">
        <v>59</v>
      </c>
      <c r="B33" s="21" t="s">
        <v>60</v>
      </c>
      <c r="C33" s="31">
        <v>3337</v>
      </c>
      <c r="D33" s="31">
        <v>6628</v>
      </c>
      <c r="E33" s="31">
        <v>3330</v>
      </c>
      <c r="F33" s="17">
        <f>+E33/C33-1</f>
        <v>-0.002097692538208018</v>
      </c>
    </row>
    <row r="34" spans="1:6" ht="15.75" customHeight="1">
      <c r="A34" s="20" t="s">
        <v>51</v>
      </c>
      <c r="B34" s="21" t="s">
        <v>62</v>
      </c>
      <c r="C34" s="31">
        <v>1018</v>
      </c>
      <c r="D34" s="31">
        <v>1948</v>
      </c>
      <c r="E34" s="31">
        <v>944</v>
      </c>
      <c r="F34" s="17">
        <f>+E34/C34-1</f>
        <v>-0.07269155206286837</v>
      </c>
    </row>
    <row r="35" spans="1:6" ht="15.75" customHeight="1">
      <c r="A35" s="18" t="s">
        <v>64</v>
      </c>
      <c r="B35" s="23" t="s">
        <v>65</v>
      </c>
      <c r="C35" s="31">
        <v>4355</v>
      </c>
      <c r="D35" s="31">
        <f>SUM(D32:D34)</f>
        <v>8576</v>
      </c>
      <c r="E35" s="31">
        <v>4275</v>
      </c>
      <c r="F35" s="17">
        <f>+E35/C35-1</f>
        <v>-0.018369690011481032</v>
      </c>
    </row>
    <row r="36" spans="1:6" ht="15.75" customHeight="1">
      <c r="A36" s="18" t="s">
        <v>67</v>
      </c>
      <c r="B36" s="23" t="s">
        <v>68</v>
      </c>
      <c r="C36" s="31">
        <v>433</v>
      </c>
      <c r="D36" s="31">
        <v>887</v>
      </c>
      <c r="E36" s="31">
        <v>455</v>
      </c>
      <c r="F36" s="17">
        <f>+E36/C36-1</f>
        <v>0.050808314087759765</v>
      </c>
    </row>
    <row r="37" spans="1:6" ht="15.75" customHeight="1">
      <c r="A37" s="18" t="s">
        <v>70</v>
      </c>
      <c r="B37" s="23" t="s">
        <v>71</v>
      </c>
      <c r="C37" s="31"/>
      <c r="D37" s="31">
        <v>1</v>
      </c>
      <c r="E37" s="31">
        <v>353</v>
      </c>
      <c r="F37" s="17"/>
    </row>
    <row r="38" spans="1:6" ht="15.75" customHeight="1">
      <c r="A38" s="18"/>
      <c r="B38" s="24" t="s">
        <v>73</v>
      </c>
      <c r="C38" s="31"/>
      <c r="D38" s="31"/>
      <c r="E38" s="31"/>
      <c r="F38" s="16"/>
    </row>
    <row r="39" spans="1:6" ht="15.75" customHeight="1">
      <c r="A39" s="18" t="s">
        <v>75</v>
      </c>
      <c r="B39" s="25" t="s">
        <v>76</v>
      </c>
      <c r="C39" s="31">
        <v>-9037</v>
      </c>
      <c r="D39" s="31">
        <f>SUM(D20+D23+D24-D31-D35-D36-D37)</f>
        <v>-20592</v>
      </c>
      <c r="E39" s="31">
        <f>SUM(E20+E23+E24-E31-E35-E36-E37)</f>
        <v>-9334</v>
      </c>
      <c r="F39" s="17">
        <f>+E39/C39-1</f>
        <v>0.032864888790527846</v>
      </c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spans="1:3" ht="12">
      <c r="A46" t="s">
        <v>9</v>
      </c>
      <c r="C46" t="s">
        <v>78</v>
      </c>
    </row>
    <row r="47" spans="2:3" ht="12">
      <c r="B47" t="s">
        <v>79</v>
      </c>
      <c r="C47" t="s">
        <v>80</v>
      </c>
    </row>
    <row r="48" ht="12">
      <c r="C48" t="s">
        <v>81</v>
      </c>
    </row>
    <row r="49" spans="1:2" ht="15">
      <c r="A49" s="4"/>
      <c r="B49" s="5" t="s">
        <v>12</v>
      </c>
    </row>
    <row r="50" ht="12">
      <c r="B50" t="s">
        <v>1</v>
      </c>
    </row>
    <row r="52" spans="1:2" ht="15">
      <c r="A52" s="4"/>
      <c r="B52" s="4" t="s">
        <v>2</v>
      </c>
    </row>
    <row r="53" ht="12">
      <c r="B53" t="s">
        <v>3</v>
      </c>
    </row>
    <row r="55" spans="1:2" ht="15">
      <c r="A55" s="3"/>
      <c r="B55" s="3" t="s">
        <v>14</v>
      </c>
    </row>
    <row r="56" spans="1:2" ht="15">
      <c r="A56" s="4"/>
      <c r="B56" s="4" t="s">
        <v>15</v>
      </c>
    </row>
    <row r="57" ht="12">
      <c r="B57" t="s">
        <v>16</v>
      </c>
    </row>
    <row r="58" ht="12">
      <c r="D58" t="s">
        <v>82</v>
      </c>
    </row>
    <row r="59" spans="1:6" ht="12.75">
      <c r="A59" s="18" t="s">
        <v>17</v>
      </c>
      <c r="B59" s="18" t="s">
        <v>18</v>
      </c>
      <c r="C59" s="19">
        <v>39994</v>
      </c>
      <c r="D59" s="19">
        <v>40178</v>
      </c>
      <c r="E59" s="19">
        <v>40359</v>
      </c>
      <c r="F59" s="15" t="s">
        <v>288</v>
      </c>
    </row>
    <row r="60" spans="1:6" ht="12.75">
      <c r="A60" s="18" t="s">
        <v>19</v>
      </c>
      <c r="B60" s="18"/>
      <c r="C60" s="18"/>
      <c r="D60" s="18"/>
      <c r="E60" s="18"/>
      <c r="F60" s="16" t="s">
        <v>289</v>
      </c>
    </row>
    <row r="61" spans="1:6" ht="12.75">
      <c r="A61" s="18" t="s">
        <v>20</v>
      </c>
      <c r="B61" s="18" t="s">
        <v>21</v>
      </c>
      <c r="C61" s="18" t="s">
        <v>22</v>
      </c>
      <c r="D61" s="18" t="s">
        <v>23</v>
      </c>
      <c r="E61" s="18" t="s">
        <v>24</v>
      </c>
      <c r="F61" s="16"/>
    </row>
    <row r="62" spans="1:6" ht="15.75" customHeight="1">
      <c r="A62" s="20" t="s">
        <v>53</v>
      </c>
      <c r="B62" s="21" t="s">
        <v>83</v>
      </c>
      <c r="C62" s="31">
        <v>405</v>
      </c>
      <c r="D62" s="31">
        <v>933</v>
      </c>
      <c r="E62" s="31">
        <v>522</v>
      </c>
      <c r="F62" s="17">
        <f>+E62/C62-1</f>
        <v>0.288888888888889</v>
      </c>
    </row>
    <row r="63" spans="1:6" ht="15.75" customHeight="1">
      <c r="A63" s="15"/>
      <c r="B63" s="21" t="s">
        <v>85</v>
      </c>
      <c r="C63" s="31"/>
      <c r="D63" s="31"/>
      <c r="E63" s="31"/>
      <c r="F63" s="16"/>
    </row>
    <row r="64" spans="1:6" ht="15.75" customHeight="1">
      <c r="A64" s="15" t="s">
        <v>56</v>
      </c>
      <c r="B64" s="21" t="s">
        <v>87</v>
      </c>
      <c r="C64" s="31"/>
      <c r="D64" s="31"/>
      <c r="E64" s="31"/>
      <c r="F64" s="16"/>
    </row>
    <row r="65" spans="1:6" ht="15.75" customHeight="1">
      <c r="A65" s="15"/>
      <c r="B65" s="21" t="s">
        <v>85</v>
      </c>
      <c r="C65" s="31"/>
      <c r="D65" s="31"/>
      <c r="E65" s="31"/>
      <c r="F65" s="16"/>
    </row>
    <row r="66" spans="1:6" ht="15.75" customHeight="1">
      <c r="A66" s="15" t="s">
        <v>58</v>
      </c>
      <c r="B66" s="21" t="s">
        <v>90</v>
      </c>
      <c r="C66" s="31"/>
      <c r="D66" s="31"/>
      <c r="E66" s="31">
        <v>32</v>
      </c>
      <c r="F66" s="17"/>
    </row>
    <row r="67" spans="1:6" ht="15.75" customHeight="1">
      <c r="A67" s="15"/>
      <c r="B67" s="21" t="s">
        <v>85</v>
      </c>
      <c r="C67" s="31"/>
      <c r="D67" s="31"/>
      <c r="E67" s="31"/>
      <c r="F67" s="16"/>
    </row>
    <row r="68" spans="1:6" ht="15.75" customHeight="1">
      <c r="A68" s="15" t="s">
        <v>61</v>
      </c>
      <c r="B68" s="21" t="s">
        <v>93</v>
      </c>
      <c r="C68" s="31">
        <v>10211</v>
      </c>
      <c r="D68" s="31">
        <v>22887</v>
      </c>
      <c r="E68" s="31">
        <v>8002</v>
      </c>
      <c r="F68" s="17">
        <f>+E68/C68-1</f>
        <v>-0.21633532464988736</v>
      </c>
    </row>
    <row r="69" spans="1:6" ht="15.75" customHeight="1">
      <c r="A69" s="15"/>
      <c r="B69" s="21" t="s">
        <v>85</v>
      </c>
      <c r="C69" s="31"/>
      <c r="D69" s="31"/>
      <c r="E69" s="31"/>
      <c r="F69" s="16"/>
    </row>
    <row r="70" spans="1:6" ht="15.75" customHeight="1">
      <c r="A70" s="20" t="s">
        <v>63</v>
      </c>
      <c r="B70" s="21" t="s">
        <v>96</v>
      </c>
      <c r="C70" s="31"/>
      <c r="D70" s="31">
        <v>7580</v>
      </c>
      <c r="E70" s="31">
        <v>5393</v>
      </c>
      <c r="F70" s="17"/>
    </row>
    <row r="71" spans="1:6" ht="15.75" customHeight="1">
      <c r="A71" s="18" t="s">
        <v>98</v>
      </c>
      <c r="B71" s="23" t="s">
        <v>99</v>
      </c>
      <c r="C71" s="31">
        <v>10616</v>
      </c>
      <c r="D71" s="31">
        <f>SUM(D62:D70)</f>
        <v>31400</v>
      </c>
      <c r="E71" s="31">
        <f>SUM(E62+E64+E66+E68+E70)</f>
        <v>13949</v>
      </c>
      <c r="F71" s="17">
        <f>+E71/C71-1</f>
        <v>0.31396006028636014</v>
      </c>
    </row>
    <row r="72" spans="1:6" ht="15.75" customHeight="1">
      <c r="A72" s="20" t="s">
        <v>66</v>
      </c>
      <c r="B72" s="21" t="s">
        <v>101</v>
      </c>
      <c r="C72" s="31">
        <v>241</v>
      </c>
      <c r="D72" s="31"/>
      <c r="E72" s="31"/>
      <c r="F72" s="17">
        <f>+E72/C72-1</f>
        <v>-1</v>
      </c>
    </row>
    <row r="73" spans="1:6" ht="15.75" customHeight="1">
      <c r="A73" s="15"/>
      <c r="B73" s="21" t="s">
        <v>85</v>
      </c>
      <c r="C73" s="31"/>
      <c r="D73" s="31"/>
      <c r="E73" s="31"/>
      <c r="F73" s="16"/>
    </row>
    <row r="74" spans="1:6" ht="15.75" customHeight="1">
      <c r="A74" s="15" t="s">
        <v>69</v>
      </c>
      <c r="B74" s="21" t="s">
        <v>104</v>
      </c>
      <c r="C74" s="31"/>
      <c r="D74" s="31"/>
      <c r="E74" s="31"/>
      <c r="F74" s="16"/>
    </row>
    <row r="75" spans="1:6" ht="15.75" customHeight="1">
      <c r="A75" s="15"/>
      <c r="B75" s="21" t="s">
        <v>85</v>
      </c>
      <c r="C75" s="31"/>
      <c r="D75" s="31"/>
      <c r="E75" s="31"/>
      <c r="F75" s="16"/>
    </row>
    <row r="76" spans="1:6" ht="15.75" customHeight="1">
      <c r="A76" s="15" t="s">
        <v>72</v>
      </c>
      <c r="B76" s="21" t="s">
        <v>107</v>
      </c>
      <c r="C76" s="31"/>
      <c r="D76" s="31"/>
      <c r="E76" s="31"/>
      <c r="F76" s="16"/>
    </row>
    <row r="77" spans="1:6" ht="15.75" customHeight="1">
      <c r="A77" s="20" t="s">
        <v>74</v>
      </c>
      <c r="B77" s="21" t="s">
        <v>109</v>
      </c>
      <c r="C77" s="31">
        <v>1</v>
      </c>
      <c r="D77" s="31">
        <v>6841</v>
      </c>
      <c r="E77" s="31">
        <v>51</v>
      </c>
      <c r="F77" s="17">
        <f>+E77/C77-1</f>
        <v>50</v>
      </c>
    </row>
    <row r="78" spans="1:6" ht="15.75" customHeight="1">
      <c r="A78" s="18" t="s">
        <v>111</v>
      </c>
      <c r="B78" s="23" t="s">
        <v>112</v>
      </c>
      <c r="C78" s="31">
        <v>242</v>
      </c>
      <c r="D78" s="31">
        <f>SUM(D72:D77)</f>
        <v>6841</v>
      </c>
      <c r="E78" s="31">
        <f>SUM(E72+E74+E76+E77)</f>
        <v>51</v>
      </c>
      <c r="F78" s="17">
        <f>+E78/C78-1</f>
        <v>-0.7892561983471075</v>
      </c>
    </row>
    <row r="79" spans="1:6" ht="15.75" customHeight="1">
      <c r="A79" s="18" t="s">
        <v>114</v>
      </c>
      <c r="B79" s="23" t="s">
        <v>115</v>
      </c>
      <c r="C79" s="31">
        <v>10374</v>
      </c>
      <c r="D79" s="31">
        <f>SUM(D71-D78)</f>
        <v>24559</v>
      </c>
      <c r="E79" s="31">
        <f>SUM(E71-E78)</f>
        <v>13898</v>
      </c>
      <c r="F79" s="17">
        <f>+E79/C79-1</f>
        <v>0.3396953923269712</v>
      </c>
    </row>
    <row r="80" spans="1:6" ht="15.75" customHeight="1">
      <c r="A80" s="18" t="s">
        <v>117</v>
      </c>
      <c r="B80" s="23" t="s">
        <v>118</v>
      </c>
      <c r="C80" s="31">
        <f>SUM(C39+C79)</f>
        <v>1337</v>
      </c>
      <c r="D80" s="31">
        <f>SUM(D39+D79)</f>
        <v>3967</v>
      </c>
      <c r="E80" s="31">
        <f>SUM(E39+E79)</f>
        <v>4564</v>
      </c>
      <c r="F80" s="17">
        <f>+E80/C80-1</f>
        <v>2.413612565445026</v>
      </c>
    </row>
    <row r="81" spans="1:6" ht="15.75" customHeight="1">
      <c r="A81" s="18" t="s">
        <v>120</v>
      </c>
      <c r="B81" s="23" t="s">
        <v>121</v>
      </c>
      <c r="C81" s="31"/>
      <c r="D81" s="31"/>
      <c r="E81" s="31"/>
      <c r="F81" s="16"/>
    </row>
    <row r="82" spans="1:6" ht="15.75" customHeight="1">
      <c r="A82" s="18" t="s">
        <v>123</v>
      </c>
      <c r="B82" s="23" t="s">
        <v>124</v>
      </c>
      <c r="C82" s="31"/>
      <c r="D82" s="31"/>
      <c r="E82" s="31"/>
      <c r="F82" s="16"/>
    </row>
    <row r="83" spans="1:6" ht="15.75" customHeight="1">
      <c r="A83" s="18" t="s">
        <v>126</v>
      </c>
      <c r="B83" s="23" t="s">
        <v>127</v>
      </c>
      <c r="C83" s="31"/>
      <c r="D83" s="31"/>
      <c r="E83" s="31">
        <f>SUM(E81-E82)</f>
        <v>0</v>
      </c>
      <c r="F83" s="16"/>
    </row>
    <row r="84" spans="1:6" ht="15.75" customHeight="1">
      <c r="A84" s="18" t="s">
        <v>129</v>
      </c>
      <c r="B84" s="23" t="s">
        <v>130</v>
      </c>
      <c r="C84" s="31">
        <f>SUM(C80+C83)</f>
        <v>1337</v>
      </c>
      <c r="D84" s="31">
        <f>SUM(D80+D83)</f>
        <v>3967</v>
      </c>
      <c r="E84" s="31">
        <f>SUM(E80+E83)</f>
        <v>4564</v>
      </c>
      <c r="F84" s="17">
        <f>+E84/C84-1</f>
        <v>2.413612565445026</v>
      </c>
    </row>
    <row r="85" spans="1:6" ht="15.75" customHeight="1">
      <c r="A85" s="18" t="s">
        <v>132</v>
      </c>
      <c r="B85" s="23" t="s">
        <v>133</v>
      </c>
      <c r="C85" s="31">
        <v>37</v>
      </c>
      <c r="D85" s="31">
        <v>121</v>
      </c>
      <c r="E85" s="31">
        <v>867</v>
      </c>
      <c r="F85" s="17">
        <f>+E85/C85-1</f>
        <v>22.43243243243243</v>
      </c>
    </row>
    <row r="86" spans="1:6" ht="15.75" customHeight="1">
      <c r="A86" s="18" t="s">
        <v>135</v>
      </c>
      <c r="B86" s="23" t="s">
        <v>136</v>
      </c>
      <c r="C86" s="31">
        <f>SUM(C84-C85)</f>
        <v>1300</v>
      </c>
      <c r="D86" s="31">
        <f>SUM(D84-D85)</f>
        <v>3846</v>
      </c>
      <c r="E86" s="31">
        <f>SUM(E84-E85)</f>
        <v>3697</v>
      </c>
      <c r="F86" s="17">
        <f>+E86/C86-1</f>
        <v>1.8438461538461537</v>
      </c>
    </row>
    <row r="87" spans="1:6" ht="15.75" customHeight="1">
      <c r="A87" s="20" t="s">
        <v>77</v>
      </c>
      <c r="B87" s="26" t="s">
        <v>138</v>
      </c>
      <c r="C87" s="31"/>
      <c r="D87" s="31"/>
      <c r="E87" s="31"/>
      <c r="F87" s="16"/>
    </row>
    <row r="88" spans="1:6" ht="15.75" customHeight="1">
      <c r="A88" s="20" t="s">
        <v>84</v>
      </c>
      <c r="B88" s="21" t="s">
        <v>140</v>
      </c>
      <c r="C88" s="31"/>
      <c r="D88" s="31"/>
      <c r="E88" s="31"/>
      <c r="F88" s="16"/>
    </row>
    <row r="89" spans="1:6" ht="15.75" customHeight="1">
      <c r="A89" s="18" t="s">
        <v>142</v>
      </c>
      <c r="B89" s="23" t="s">
        <v>143</v>
      </c>
      <c r="C89" s="31">
        <f>SUM(C86-C87-C88)</f>
        <v>1300</v>
      </c>
      <c r="D89" s="31">
        <f>SUM(D86-D87-D88)</f>
        <v>3846</v>
      </c>
      <c r="E89" s="31">
        <f>SUM(E86-E87-E88)</f>
        <v>3697</v>
      </c>
      <c r="F89" s="17">
        <f>+E89/C89-1</f>
        <v>1.8438461538461537</v>
      </c>
    </row>
    <row r="90" spans="1:3" ht="19.5" customHeight="1">
      <c r="A90" t="s">
        <v>9</v>
      </c>
      <c r="C90" t="s">
        <v>78</v>
      </c>
    </row>
    <row r="91" spans="2:3" ht="19.5" customHeight="1">
      <c r="B91" t="s">
        <v>79</v>
      </c>
      <c r="C91" t="s">
        <v>80</v>
      </c>
    </row>
    <row r="92" ht="19.5" customHeight="1">
      <c r="C92" t="s">
        <v>81</v>
      </c>
    </row>
    <row r="93" ht="19.5" customHeight="1"/>
    <row r="94" ht="19.5" customHeight="1"/>
  </sheetData>
  <sheetProtection/>
  <mergeCells count="1">
    <mergeCell ref="B13:E1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56">
      <selection activeCell="C88" sqref="C88"/>
    </sheetView>
  </sheetViews>
  <sheetFormatPr defaultColWidth="9.00390625" defaultRowHeight="12.75"/>
  <cols>
    <col min="1" max="1" width="8.00390625" style="0" customWidth="1"/>
    <col min="2" max="2" width="48.75390625" style="0" customWidth="1"/>
    <col min="3" max="3" width="10.875" style="0" customWidth="1"/>
    <col min="4" max="4" width="14.00390625" style="0" customWidth="1"/>
    <col min="5" max="5" width="11.25390625" style="0" customWidth="1"/>
    <col min="6" max="6" width="20.875" style="0" bestFit="1" customWidth="1"/>
    <col min="7" max="8" width="12.125" style="0" customWidth="1"/>
  </cols>
  <sheetData>
    <row r="1" spans="1:2" ht="15">
      <c r="A1" t="s">
        <v>145</v>
      </c>
      <c r="B1" s="5" t="s">
        <v>12</v>
      </c>
    </row>
    <row r="2" spans="1:2" ht="12.75" customHeight="1">
      <c r="A2" s="7"/>
      <c r="B2" s="7" t="s">
        <v>1</v>
      </c>
    </row>
    <row r="3" spans="1:2" ht="12.75" customHeight="1">
      <c r="A3" s="7"/>
      <c r="B3" s="7"/>
    </row>
    <row r="4" spans="1:2" ht="12.75" customHeight="1">
      <c r="A4" s="4"/>
      <c r="B4" s="4" t="s">
        <v>13</v>
      </c>
    </row>
    <row r="5" ht="12.75" customHeight="1">
      <c r="B5" t="s">
        <v>3</v>
      </c>
    </row>
    <row r="6" ht="12.75" customHeight="1"/>
    <row r="7" ht="12.75" customHeight="1">
      <c r="B7" s="3" t="s">
        <v>14</v>
      </c>
    </row>
    <row r="8" spans="1:2" ht="12.75" customHeight="1">
      <c r="A8" s="8"/>
      <c r="B8" s="8" t="s">
        <v>146</v>
      </c>
    </row>
    <row r="9" ht="12.75" customHeight="1"/>
    <row r="10" ht="12" hidden="1"/>
    <row r="11" spans="1:8" ht="12.75" hidden="1">
      <c r="A11" s="6"/>
      <c r="B11" s="34"/>
      <c r="C11" s="34"/>
      <c r="D11" s="34"/>
      <c r="E11" s="34"/>
      <c r="F11" s="9"/>
      <c r="G11" s="9"/>
      <c r="H11" s="9"/>
    </row>
    <row r="12" spans="1:8" ht="12.75" hidden="1">
      <c r="A12" s="6"/>
      <c r="B12" s="34"/>
      <c r="C12" s="34"/>
      <c r="D12" s="34"/>
      <c r="E12" s="34"/>
      <c r="F12" s="9"/>
      <c r="G12" s="9"/>
      <c r="H12" s="9"/>
    </row>
    <row r="13" spans="2:5" s="9" customFormat="1" ht="12.75" hidden="1">
      <c r="B13" s="34"/>
      <c r="C13" s="34"/>
      <c r="D13" s="34"/>
      <c r="E13" s="34"/>
    </row>
    <row r="14" spans="1:6" ht="19.5" customHeight="1">
      <c r="A14" s="18" t="s">
        <v>147</v>
      </c>
      <c r="B14" s="18" t="s">
        <v>18</v>
      </c>
      <c r="C14" s="19">
        <v>39994</v>
      </c>
      <c r="D14" s="19">
        <v>40178</v>
      </c>
      <c r="E14" s="19">
        <v>40359</v>
      </c>
      <c r="F14" s="15" t="s">
        <v>288</v>
      </c>
    </row>
    <row r="15" spans="1:6" ht="19.5" customHeight="1">
      <c r="A15" s="18" t="s">
        <v>19</v>
      </c>
      <c r="B15" s="18"/>
      <c r="C15" s="18"/>
      <c r="D15" s="18"/>
      <c r="E15" s="18"/>
      <c r="F15" s="16" t="s">
        <v>290</v>
      </c>
    </row>
    <row r="16" spans="1:6" ht="13.5" customHeight="1">
      <c r="A16" s="18" t="s">
        <v>20</v>
      </c>
      <c r="B16" s="18" t="s">
        <v>21</v>
      </c>
      <c r="C16" s="18" t="s">
        <v>22</v>
      </c>
      <c r="D16" s="18" t="s">
        <v>23</v>
      </c>
      <c r="E16" s="18" t="s">
        <v>24</v>
      </c>
      <c r="F16" s="16"/>
    </row>
    <row r="17" spans="1:6" ht="15.75" customHeight="1">
      <c r="A17" s="20" t="s">
        <v>25</v>
      </c>
      <c r="B17" s="23" t="s">
        <v>148</v>
      </c>
      <c r="C17" s="29">
        <v>278259</v>
      </c>
      <c r="D17" s="29">
        <f>SUM(D18+D26+D34)</f>
        <v>156899</v>
      </c>
      <c r="E17" s="29">
        <f>SUM(E18+E26+E34)</f>
        <v>152041</v>
      </c>
      <c r="F17" s="17">
        <f>+E17/D17-1</f>
        <v>-0.0309625937705148</v>
      </c>
    </row>
    <row r="18" spans="1:6" ht="15.75" customHeight="1">
      <c r="A18" s="20" t="s">
        <v>27</v>
      </c>
      <c r="B18" s="21" t="s">
        <v>149</v>
      </c>
      <c r="C18" s="29">
        <v>6370</v>
      </c>
      <c r="D18" s="29">
        <f>SUM(D19:D25)</f>
        <v>5935</v>
      </c>
      <c r="E18" s="29">
        <f>SUM(E19:E25)</f>
        <v>5935</v>
      </c>
      <c r="F18" s="17">
        <f>+E18/D18-1</f>
        <v>0</v>
      </c>
    </row>
    <row r="19" spans="1:6" ht="15.75" customHeight="1">
      <c r="A19" s="20" t="s">
        <v>31</v>
      </c>
      <c r="B19" s="27" t="s">
        <v>150</v>
      </c>
      <c r="C19" s="29"/>
      <c r="D19" s="29"/>
      <c r="E19" s="29"/>
      <c r="F19" s="16"/>
    </row>
    <row r="20" spans="1:6" ht="15.75" customHeight="1">
      <c r="A20" s="20" t="s">
        <v>33</v>
      </c>
      <c r="B20" s="21" t="s">
        <v>151</v>
      </c>
      <c r="C20" s="29"/>
      <c r="D20" s="29"/>
      <c r="E20" s="29"/>
      <c r="F20" s="16"/>
    </row>
    <row r="21" spans="1:6" ht="15.75" customHeight="1">
      <c r="A21" s="20" t="s">
        <v>35</v>
      </c>
      <c r="B21" s="21" t="s">
        <v>152</v>
      </c>
      <c r="C21" s="29">
        <v>6370</v>
      </c>
      <c r="D21" s="29">
        <v>5935</v>
      </c>
      <c r="E21" s="29">
        <v>5935</v>
      </c>
      <c r="F21" s="17">
        <f>+E21/D21-1</f>
        <v>0</v>
      </c>
    </row>
    <row r="22" spans="1:6" ht="15.75" customHeight="1">
      <c r="A22" s="20" t="s">
        <v>38</v>
      </c>
      <c r="B22" s="21" t="s">
        <v>153</v>
      </c>
      <c r="C22" s="29"/>
      <c r="D22" s="29"/>
      <c r="E22" s="29"/>
      <c r="F22" s="16"/>
    </row>
    <row r="23" spans="1:6" ht="15.75" customHeight="1">
      <c r="A23" s="20" t="s">
        <v>41</v>
      </c>
      <c r="B23" s="21" t="s">
        <v>154</v>
      </c>
      <c r="C23" s="29"/>
      <c r="D23" s="29"/>
      <c r="E23" s="29"/>
      <c r="F23" s="16"/>
    </row>
    <row r="24" spans="1:6" ht="15.75" customHeight="1">
      <c r="A24" s="20" t="s">
        <v>43</v>
      </c>
      <c r="B24" s="21" t="s">
        <v>155</v>
      </c>
      <c r="C24" s="29"/>
      <c r="D24" s="29"/>
      <c r="E24" s="29"/>
      <c r="F24" s="16"/>
    </row>
    <row r="25" spans="1:6" ht="15.75" customHeight="1">
      <c r="A25" s="20" t="s">
        <v>45</v>
      </c>
      <c r="B25" s="21" t="s">
        <v>156</v>
      </c>
      <c r="C25" s="29"/>
      <c r="D25" s="29"/>
      <c r="E25" s="29"/>
      <c r="F25" s="16"/>
    </row>
    <row r="26" spans="1:6" ht="15.75" customHeight="1">
      <c r="A26" s="20" t="s">
        <v>47</v>
      </c>
      <c r="B26" s="21" t="s">
        <v>157</v>
      </c>
      <c r="C26" s="29"/>
      <c r="D26" s="29">
        <f>SUM(D27:D33)</f>
        <v>0</v>
      </c>
      <c r="E26" s="29">
        <f>SUM(E27:E33)</f>
        <v>0</v>
      </c>
      <c r="F26" s="16"/>
    </row>
    <row r="27" spans="1:6" ht="15.75" customHeight="1">
      <c r="A27" s="20" t="s">
        <v>49</v>
      </c>
      <c r="B27" s="21" t="s">
        <v>158</v>
      </c>
      <c r="C27" s="29"/>
      <c r="D27" s="29"/>
      <c r="E27" s="29"/>
      <c r="F27" s="16"/>
    </row>
    <row r="28" spans="1:6" ht="15.75" customHeight="1">
      <c r="A28" s="20" t="s">
        <v>51</v>
      </c>
      <c r="B28" s="21" t="s">
        <v>159</v>
      </c>
      <c r="C28" s="29"/>
      <c r="D28" s="29"/>
      <c r="E28" s="29"/>
      <c r="F28" s="16"/>
    </row>
    <row r="29" spans="1:6" ht="15.75" customHeight="1">
      <c r="A29" s="20" t="s">
        <v>53</v>
      </c>
      <c r="B29" s="21" t="s">
        <v>160</v>
      </c>
      <c r="C29" s="29"/>
      <c r="D29" s="29"/>
      <c r="E29" s="29"/>
      <c r="F29" s="16"/>
    </row>
    <row r="30" spans="1:6" ht="15.75" customHeight="1">
      <c r="A30" s="20" t="s">
        <v>56</v>
      </c>
      <c r="B30" s="21" t="s">
        <v>161</v>
      </c>
      <c r="C30" s="29"/>
      <c r="D30" s="29"/>
      <c r="E30" s="29"/>
      <c r="F30" s="16"/>
    </row>
    <row r="31" spans="1:6" ht="15.75" customHeight="1">
      <c r="A31" s="20" t="s">
        <v>58</v>
      </c>
      <c r="B31" s="21" t="s">
        <v>162</v>
      </c>
      <c r="C31" s="29"/>
      <c r="D31" s="29"/>
      <c r="E31" s="29"/>
      <c r="F31" s="16"/>
    </row>
    <row r="32" spans="1:6" ht="15.75" customHeight="1">
      <c r="A32" s="20" t="s">
        <v>61</v>
      </c>
      <c r="B32" s="21" t="s">
        <v>163</v>
      </c>
      <c r="C32" s="29"/>
      <c r="D32" s="29"/>
      <c r="E32" s="29"/>
      <c r="F32" s="16"/>
    </row>
    <row r="33" spans="1:6" ht="15.75" customHeight="1">
      <c r="A33" s="20" t="s">
        <v>63</v>
      </c>
      <c r="B33" s="21" t="s">
        <v>164</v>
      </c>
      <c r="C33" s="29"/>
      <c r="D33" s="29"/>
      <c r="E33" s="29"/>
      <c r="F33" s="16"/>
    </row>
    <row r="34" spans="1:6" ht="15.75" customHeight="1">
      <c r="A34" s="20" t="s">
        <v>66</v>
      </c>
      <c r="B34" s="21" t="s">
        <v>165</v>
      </c>
      <c r="C34" s="29">
        <v>271889</v>
      </c>
      <c r="D34" s="29">
        <f>SUM(D35:D41)</f>
        <v>150964</v>
      </c>
      <c r="E34" s="29">
        <f>SUM(E35:E41)</f>
        <v>146106</v>
      </c>
      <c r="F34" s="17">
        <f>+E34/D34-1</f>
        <v>-0.03217985744945817</v>
      </c>
    </row>
    <row r="35" spans="1:6" ht="15.75" customHeight="1">
      <c r="A35" s="20" t="s">
        <v>69</v>
      </c>
      <c r="B35" s="21" t="s">
        <v>166</v>
      </c>
      <c r="C35" s="29">
        <v>130000</v>
      </c>
      <c r="D35" s="29">
        <v>130000</v>
      </c>
      <c r="E35" s="29">
        <v>130000</v>
      </c>
      <c r="F35" s="17">
        <f>+E35/D35-1</f>
        <v>0</v>
      </c>
    </row>
    <row r="36" spans="1:6" ht="15.75" customHeight="1">
      <c r="A36" s="20" t="s">
        <v>72</v>
      </c>
      <c r="B36" s="21" t="s">
        <v>167</v>
      </c>
      <c r="C36" s="29"/>
      <c r="D36" s="29"/>
      <c r="E36" s="29"/>
      <c r="F36" s="16"/>
    </row>
    <row r="37" spans="1:6" ht="15.75" customHeight="1">
      <c r="A37" s="20" t="s">
        <v>74</v>
      </c>
      <c r="B37" s="21" t="s">
        <v>168</v>
      </c>
      <c r="C37" s="29">
        <v>16106</v>
      </c>
      <c r="D37" s="29">
        <v>16106</v>
      </c>
      <c r="E37" s="29">
        <v>16106</v>
      </c>
      <c r="F37" s="17">
        <f>+E37/D37-1</f>
        <v>0</v>
      </c>
    </row>
    <row r="38" spans="1:6" ht="15.75" customHeight="1">
      <c r="A38" s="20" t="s">
        <v>77</v>
      </c>
      <c r="B38" s="21" t="s">
        <v>169</v>
      </c>
      <c r="C38" s="29"/>
      <c r="D38" s="29"/>
      <c r="E38" s="29"/>
      <c r="F38" s="16"/>
    </row>
    <row r="39" spans="1:6" ht="15.75" customHeight="1">
      <c r="A39" s="20" t="s">
        <v>84</v>
      </c>
      <c r="B39" s="21" t="s">
        <v>170</v>
      </c>
      <c r="C39" s="29"/>
      <c r="D39" s="29"/>
      <c r="E39" s="29"/>
      <c r="F39" s="16"/>
    </row>
    <row r="40" spans="1:6" ht="15.75" customHeight="1">
      <c r="A40" s="20" t="s">
        <v>86</v>
      </c>
      <c r="B40" s="21" t="s">
        <v>171</v>
      </c>
      <c r="C40" s="29">
        <v>125783</v>
      </c>
      <c r="D40" s="29">
        <v>4858</v>
      </c>
      <c r="E40" s="29"/>
      <c r="F40" s="17">
        <f>+E40/D40-1</f>
        <v>-1</v>
      </c>
    </row>
    <row r="41" spans="1:6" ht="15.75" customHeight="1">
      <c r="A41" s="20" t="s">
        <v>88</v>
      </c>
      <c r="B41" s="21" t="s">
        <v>172</v>
      </c>
      <c r="C41" s="30"/>
      <c r="D41" s="29"/>
      <c r="E41" s="29"/>
      <c r="F41" s="16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>
      <c r="E47" t="s">
        <v>145</v>
      </c>
    </row>
    <row r="48" spans="1:3" ht="12">
      <c r="A48" t="s">
        <v>9</v>
      </c>
      <c r="C48" t="s">
        <v>78</v>
      </c>
    </row>
    <row r="49" spans="2:3" ht="12">
      <c r="B49" t="s">
        <v>79</v>
      </c>
      <c r="C49" t="s">
        <v>80</v>
      </c>
    </row>
    <row r="50" ht="12">
      <c r="C50" t="s">
        <v>81</v>
      </c>
    </row>
    <row r="51" ht="12.75" customHeight="1"/>
    <row r="52" ht="12.75" customHeight="1"/>
    <row r="53" ht="12.75" customHeight="1"/>
    <row r="54" ht="12.75" customHeight="1">
      <c r="B54" s="5" t="s">
        <v>12</v>
      </c>
    </row>
    <row r="55" ht="12.75" customHeight="1">
      <c r="B55" t="s">
        <v>1</v>
      </c>
    </row>
    <row r="56" ht="12.75" customHeight="1"/>
    <row r="57" spans="1:2" ht="12.75" customHeight="1">
      <c r="A57" s="4"/>
      <c r="B57" s="4" t="s">
        <v>2</v>
      </c>
    </row>
    <row r="58" ht="12.75" customHeight="1">
      <c r="B58" t="s">
        <v>3</v>
      </c>
    </row>
    <row r="59" ht="12.75" customHeight="1"/>
    <row r="60" spans="1:2" ht="12.75" customHeight="1">
      <c r="A60" s="3"/>
      <c r="B60" s="3" t="s">
        <v>14</v>
      </c>
    </row>
    <row r="61" spans="1:2" ht="12.75" customHeight="1">
      <c r="A61" s="8"/>
      <c r="B61" s="8" t="s">
        <v>146</v>
      </c>
    </row>
    <row r="62" spans="1:5" ht="12.75" customHeight="1">
      <c r="A62" s="9"/>
      <c r="B62" s="34"/>
      <c r="C62" s="34"/>
      <c r="D62" s="34"/>
      <c r="E62" s="34"/>
    </row>
    <row r="63" spans="1:6" ht="12.75">
      <c r="A63" s="18" t="s">
        <v>147</v>
      </c>
      <c r="B63" s="18" t="s">
        <v>18</v>
      </c>
      <c r="C63" s="19">
        <v>39994</v>
      </c>
      <c r="D63" s="19">
        <v>40178</v>
      </c>
      <c r="E63" s="19">
        <v>40359</v>
      </c>
      <c r="F63" s="15" t="s">
        <v>288</v>
      </c>
    </row>
    <row r="64" spans="1:6" ht="12.75">
      <c r="A64" s="18" t="s">
        <v>19</v>
      </c>
      <c r="B64" s="18"/>
      <c r="C64" s="18"/>
      <c r="D64" s="18"/>
      <c r="E64" s="18"/>
      <c r="F64" s="16" t="s">
        <v>290</v>
      </c>
    </row>
    <row r="65" spans="1:6" ht="12.75" customHeight="1">
      <c r="A65" s="18" t="s">
        <v>20</v>
      </c>
      <c r="B65" s="18" t="s">
        <v>21</v>
      </c>
      <c r="C65" s="18" t="s">
        <v>22</v>
      </c>
      <c r="D65" s="18" t="s">
        <v>23</v>
      </c>
      <c r="E65" s="18" t="s">
        <v>24</v>
      </c>
      <c r="F65" s="16"/>
    </row>
    <row r="66" spans="1:6" ht="15.75" customHeight="1">
      <c r="A66" s="20" t="s">
        <v>89</v>
      </c>
      <c r="B66" s="23" t="s">
        <v>173</v>
      </c>
      <c r="C66" s="31">
        <v>232049</v>
      </c>
      <c r="D66" s="31">
        <f>SUM(D67+D74+D80+D85)</f>
        <v>359106</v>
      </c>
      <c r="E66" s="31">
        <f>SUM(E67+E74+E80+E85)</f>
        <v>373047</v>
      </c>
      <c r="F66" s="17">
        <f>+E66/D66-1</f>
        <v>0.03882140649279053</v>
      </c>
    </row>
    <row r="67" spans="1:6" ht="15.75" customHeight="1">
      <c r="A67" s="20" t="s">
        <v>91</v>
      </c>
      <c r="B67" s="21" t="s">
        <v>174</v>
      </c>
      <c r="C67" s="31"/>
      <c r="D67" s="31">
        <f>SUM(D68:D73)</f>
        <v>0</v>
      </c>
      <c r="E67" s="31">
        <f>SUM(E68:E73)</f>
        <v>0</v>
      </c>
      <c r="F67" s="16"/>
    </row>
    <row r="68" spans="1:6" ht="15.75" customHeight="1">
      <c r="A68" s="20" t="s">
        <v>92</v>
      </c>
      <c r="B68" s="21" t="s">
        <v>175</v>
      </c>
      <c r="C68" s="31"/>
      <c r="D68" s="31"/>
      <c r="E68" s="31"/>
      <c r="F68" s="16"/>
    </row>
    <row r="69" spans="1:6" ht="15.75" customHeight="1">
      <c r="A69" s="20" t="s">
        <v>94</v>
      </c>
      <c r="B69" s="21" t="s">
        <v>176</v>
      </c>
      <c r="C69" s="31"/>
      <c r="D69" s="31"/>
      <c r="E69" s="31"/>
      <c r="F69" s="16"/>
    </row>
    <row r="70" spans="1:6" ht="15.75" customHeight="1">
      <c r="A70" s="20" t="s">
        <v>95</v>
      </c>
      <c r="B70" s="21" t="s">
        <v>177</v>
      </c>
      <c r="C70" s="31"/>
      <c r="D70" s="31"/>
      <c r="E70" s="31"/>
      <c r="F70" s="16"/>
    </row>
    <row r="71" spans="1:6" ht="15.75" customHeight="1">
      <c r="A71" s="20" t="s">
        <v>97</v>
      </c>
      <c r="B71" s="21" t="s">
        <v>178</v>
      </c>
      <c r="C71" s="31"/>
      <c r="D71" s="31"/>
      <c r="E71" s="31"/>
      <c r="F71" s="16"/>
    </row>
    <row r="72" spans="1:6" ht="15.75" customHeight="1">
      <c r="A72" s="20" t="s">
        <v>100</v>
      </c>
      <c r="B72" s="21" t="s">
        <v>179</v>
      </c>
      <c r="C72" s="31"/>
      <c r="D72" s="31"/>
      <c r="E72" s="31"/>
      <c r="F72" s="16"/>
    </row>
    <row r="73" spans="1:6" ht="15.75" customHeight="1">
      <c r="A73" s="20" t="s">
        <v>102</v>
      </c>
      <c r="B73" s="21" t="s">
        <v>180</v>
      </c>
      <c r="C73" s="31"/>
      <c r="D73" s="31"/>
      <c r="E73" s="31"/>
      <c r="F73" s="16"/>
    </row>
    <row r="74" spans="1:6" ht="15.75" customHeight="1">
      <c r="A74" s="20" t="s">
        <v>103</v>
      </c>
      <c r="B74" s="21" t="s">
        <v>181</v>
      </c>
      <c r="C74" s="31">
        <v>107084</v>
      </c>
      <c r="D74" s="31">
        <f>SUM(D75:D79)</f>
        <v>67499</v>
      </c>
      <c r="E74" s="31">
        <f>SUM(E75:E79)</f>
        <v>62874</v>
      </c>
      <c r="F74" s="17">
        <f>+E74/D74-1</f>
        <v>-0.06851953362272034</v>
      </c>
    </row>
    <row r="75" spans="1:6" ht="15.75" customHeight="1">
      <c r="A75" s="20" t="s">
        <v>105</v>
      </c>
      <c r="B75" s="21" t="s">
        <v>182</v>
      </c>
      <c r="C75" s="31"/>
      <c r="D75" s="31"/>
      <c r="E75" s="31"/>
      <c r="F75" s="16"/>
    </row>
    <row r="76" spans="1:6" ht="15.75" customHeight="1">
      <c r="A76" s="20" t="s">
        <v>106</v>
      </c>
      <c r="B76" s="21" t="s">
        <v>183</v>
      </c>
      <c r="C76" s="31"/>
      <c r="D76" s="31"/>
      <c r="E76" s="31"/>
      <c r="F76" s="16"/>
    </row>
    <row r="77" spans="1:6" ht="15.75" customHeight="1">
      <c r="A77" s="20" t="s">
        <v>108</v>
      </c>
      <c r="B77" s="21" t="s">
        <v>184</v>
      </c>
      <c r="C77" s="31"/>
      <c r="D77" s="31"/>
      <c r="E77" s="31"/>
      <c r="F77" s="16"/>
    </row>
    <row r="78" spans="1:6" ht="15.75" customHeight="1">
      <c r="A78" s="20" t="s">
        <v>110</v>
      </c>
      <c r="B78" s="21" t="s">
        <v>185</v>
      </c>
      <c r="C78" s="31"/>
      <c r="D78" s="31"/>
      <c r="E78" s="31"/>
      <c r="F78" s="16"/>
    </row>
    <row r="79" spans="1:6" ht="15.75" customHeight="1">
      <c r="A79" s="20" t="s">
        <v>113</v>
      </c>
      <c r="B79" s="21" t="s">
        <v>186</v>
      </c>
      <c r="C79" s="31">
        <v>107084</v>
      </c>
      <c r="D79" s="31">
        <v>67499</v>
      </c>
      <c r="E79" s="31">
        <v>62874</v>
      </c>
      <c r="F79" s="17">
        <f>+E79/D79-1</f>
        <v>-0.06851953362272034</v>
      </c>
    </row>
    <row r="80" spans="1:6" ht="15.75" customHeight="1">
      <c r="A80" s="20" t="s">
        <v>116</v>
      </c>
      <c r="B80" s="21" t="s">
        <v>187</v>
      </c>
      <c r="C80" s="31">
        <v>123872</v>
      </c>
      <c r="D80" s="31">
        <f>SUM(D81:D84)</f>
        <v>290195</v>
      </c>
      <c r="E80" s="31">
        <f>SUM(E81:E84)</f>
        <v>309112</v>
      </c>
      <c r="F80" s="17">
        <f>+E80/D80-1</f>
        <v>0.06518720170919545</v>
      </c>
    </row>
    <row r="81" spans="1:6" ht="15.75" customHeight="1">
      <c r="A81" s="20" t="s">
        <v>119</v>
      </c>
      <c r="B81" s="21" t="s">
        <v>188</v>
      </c>
      <c r="C81" s="31"/>
      <c r="D81" s="31"/>
      <c r="E81" s="31"/>
      <c r="F81" s="16"/>
    </row>
    <row r="82" spans="1:6" ht="15.75" customHeight="1">
      <c r="A82" s="20" t="s">
        <v>122</v>
      </c>
      <c r="B82" s="26" t="s">
        <v>189</v>
      </c>
      <c r="C82" s="31"/>
      <c r="D82" s="31"/>
      <c r="E82" s="31"/>
      <c r="F82" s="16"/>
    </row>
    <row r="83" spans="1:6" ht="15.75" customHeight="1">
      <c r="A83" s="20" t="s">
        <v>125</v>
      </c>
      <c r="B83" s="21" t="s">
        <v>190</v>
      </c>
      <c r="C83" s="31"/>
      <c r="D83" s="31"/>
      <c r="E83" s="31"/>
      <c r="F83" s="16"/>
    </row>
    <row r="84" spans="1:6" ht="15.75" customHeight="1">
      <c r="A84" s="20" t="s">
        <v>128</v>
      </c>
      <c r="B84" s="21" t="s">
        <v>191</v>
      </c>
      <c r="C84" s="31">
        <v>123872</v>
      </c>
      <c r="D84" s="31">
        <v>290195</v>
      </c>
      <c r="E84" s="31">
        <v>309112</v>
      </c>
      <c r="F84" s="17">
        <f aca="true" t="shared" si="0" ref="F84:F89">+E84/D84-1</f>
        <v>0.06518720170919545</v>
      </c>
    </row>
    <row r="85" spans="1:6" ht="15.75" customHeight="1">
      <c r="A85" s="20" t="s">
        <v>131</v>
      </c>
      <c r="B85" s="21" t="s">
        <v>192</v>
      </c>
      <c r="C85" s="31">
        <v>1093</v>
      </c>
      <c r="D85" s="31">
        <f>SUM(D86:D87)</f>
        <v>1412</v>
      </c>
      <c r="E85" s="31">
        <f>SUM(E86:E87)</f>
        <v>1061</v>
      </c>
      <c r="F85" s="17">
        <f t="shared" si="0"/>
        <v>-0.24858356940509918</v>
      </c>
    </row>
    <row r="86" spans="1:6" ht="15.75" customHeight="1">
      <c r="A86" s="20" t="s">
        <v>134</v>
      </c>
      <c r="B86" s="21" t="s">
        <v>193</v>
      </c>
      <c r="C86" s="31">
        <v>35</v>
      </c>
      <c r="D86" s="31">
        <v>35</v>
      </c>
      <c r="E86" s="31">
        <v>35</v>
      </c>
      <c r="F86" s="17">
        <f t="shared" si="0"/>
        <v>0</v>
      </c>
    </row>
    <row r="87" spans="1:6" ht="15.75" customHeight="1">
      <c r="A87" s="20" t="s">
        <v>137</v>
      </c>
      <c r="B87" s="21" t="s">
        <v>194</v>
      </c>
      <c r="C87" s="31">
        <v>1058</v>
      </c>
      <c r="D87" s="31">
        <v>1377</v>
      </c>
      <c r="E87" s="31">
        <v>1026</v>
      </c>
      <c r="F87" s="17">
        <f t="shared" si="0"/>
        <v>-0.2549019607843137</v>
      </c>
    </row>
    <row r="88" spans="1:6" ht="15.75" customHeight="1">
      <c r="A88" s="20" t="s">
        <v>139</v>
      </c>
      <c r="B88" s="23" t="s">
        <v>195</v>
      </c>
      <c r="C88" s="31">
        <v>8996</v>
      </c>
      <c r="D88" s="31">
        <f>SUM(D89:D91)</f>
        <v>5306</v>
      </c>
      <c r="E88" s="31">
        <f>SUM(E89:E91)</f>
        <v>684</v>
      </c>
      <c r="F88" s="17">
        <f t="shared" si="0"/>
        <v>-0.8710893328307576</v>
      </c>
    </row>
    <row r="89" spans="1:6" ht="15.75" customHeight="1">
      <c r="A89" s="20" t="s">
        <v>141</v>
      </c>
      <c r="B89" s="24" t="s">
        <v>196</v>
      </c>
      <c r="C89" s="31">
        <v>8936</v>
      </c>
      <c r="D89" s="31">
        <v>5306</v>
      </c>
      <c r="E89" s="31">
        <v>624</v>
      </c>
      <c r="F89" s="17">
        <f t="shared" si="0"/>
        <v>-0.8823972860912175</v>
      </c>
    </row>
    <row r="90" spans="1:6" ht="15.75" customHeight="1">
      <c r="A90" s="20" t="s">
        <v>144</v>
      </c>
      <c r="B90" s="24" t="s">
        <v>197</v>
      </c>
      <c r="C90" s="31">
        <v>60</v>
      </c>
      <c r="D90" s="31"/>
      <c r="E90" s="31">
        <v>60</v>
      </c>
      <c r="F90" s="17"/>
    </row>
    <row r="91" spans="1:6" ht="15.75" customHeight="1">
      <c r="A91" s="20" t="s">
        <v>198</v>
      </c>
      <c r="B91" s="24" t="s">
        <v>199</v>
      </c>
      <c r="C91" s="31"/>
      <c r="D91" s="31"/>
      <c r="E91" s="31"/>
      <c r="F91" s="16"/>
    </row>
    <row r="92" spans="1:6" ht="15.75" customHeight="1">
      <c r="A92" s="20" t="s">
        <v>200</v>
      </c>
      <c r="B92" s="23" t="s">
        <v>201</v>
      </c>
      <c r="C92" s="31">
        <v>519304</v>
      </c>
      <c r="D92" s="31">
        <f>SUM(D17+D66+D88)</f>
        <v>521311</v>
      </c>
      <c r="E92" s="31">
        <f>SUM(E17+E66+E88)</f>
        <v>525772</v>
      </c>
      <c r="F92" s="17">
        <f>+E92/D92-1</f>
        <v>0.008557271954744872</v>
      </c>
    </row>
    <row r="93" spans="1:5" ht="15.75" customHeight="1">
      <c r="A93" s="10"/>
      <c r="B93" s="11"/>
      <c r="C93" s="12"/>
      <c r="D93" s="12"/>
      <c r="E93" s="12"/>
    </row>
    <row r="94" spans="1:5" ht="15.75" customHeight="1">
      <c r="A94" s="10"/>
      <c r="B94" s="11"/>
      <c r="C94" s="12"/>
      <c r="D94" s="12"/>
      <c r="E94" s="12"/>
    </row>
    <row r="96" spans="1:3" ht="12">
      <c r="A96" t="s">
        <v>9</v>
      </c>
      <c r="C96" t="s">
        <v>78</v>
      </c>
    </row>
    <row r="97" spans="2:3" ht="12">
      <c r="B97" t="s">
        <v>79</v>
      </c>
      <c r="C97" t="s">
        <v>80</v>
      </c>
    </row>
    <row r="98" ht="12">
      <c r="C98" t="s">
        <v>81</v>
      </c>
    </row>
  </sheetData>
  <sheetProtection/>
  <mergeCells count="3">
    <mergeCell ref="B11:E12"/>
    <mergeCell ref="B13:E13"/>
    <mergeCell ref="B62:E6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9">
      <selection activeCell="B65" sqref="B65"/>
    </sheetView>
  </sheetViews>
  <sheetFormatPr defaultColWidth="9.00390625" defaultRowHeight="12.75"/>
  <cols>
    <col min="1" max="1" width="5.125" style="0" customWidth="1"/>
    <col min="2" max="2" width="45.50390625" style="0" customWidth="1"/>
    <col min="3" max="5" width="11.125" style="0" customWidth="1"/>
    <col min="6" max="6" width="21.625" style="0" customWidth="1"/>
  </cols>
  <sheetData>
    <row r="1" spans="1:5" s="13" customFormat="1" ht="12.75" customHeight="1">
      <c r="A1" s="5"/>
      <c r="B1" s="5" t="s">
        <v>12</v>
      </c>
      <c r="C1"/>
      <c r="D1"/>
      <c r="E1"/>
    </row>
    <row r="2" spans="1:5" s="13" customFormat="1" ht="12.75" customHeight="1">
      <c r="A2"/>
      <c r="B2" t="s">
        <v>1</v>
      </c>
      <c r="C2"/>
      <c r="D2"/>
      <c r="E2"/>
    </row>
    <row r="3" spans="1:5" s="13" customFormat="1" ht="12.75" customHeight="1">
      <c r="A3"/>
      <c r="B3"/>
      <c r="C3"/>
      <c r="D3"/>
      <c r="E3"/>
    </row>
    <row r="4" spans="1:5" s="13" customFormat="1" ht="12.75" customHeight="1">
      <c r="A4"/>
      <c r="B4" s="4" t="s">
        <v>2</v>
      </c>
      <c r="C4"/>
      <c r="D4"/>
      <c r="E4"/>
    </row>
    <row r="5" spans="1:5" s="13" customFormat="1" ht="12.75" customHeight="1">
      <c r="A5"/>
      <c r="B5" t="s">
        <v>3</v>
      </c>
      <c r="C5"/>
      <c r="D5"/>
      <c r="E5"/>
    </row>
    <row r="6" spans="1:5" s="13" customFormat="1" ht="12.75" customHeight="1">
      <c r="A6"/>
      <c r="B6"/>
      <c r="C6"/>
      <c r="D6"/>
      <c r="E6"/>
    </row>
    <row r="7" spans="1:5" s="13" customFormat="1" ht="12.75" customHeight="1">
      <c r="A7"/>
      <c r="B7"/>
      <c r="C7"/>
      <c r="D7"/>
      <c r="E7"/>
    </row>
    <row r="8" spans="1:5" s="13" customFormat="1" ht="12.75" customHeight="1">
      <c r="A8"/>
      <c r="B8" s="3" t="s">
        <v>14</v>
      </c>
      <c r="C8"/>
      <c r="D8"/>
      <c r="E8"/>
    </row>
    <row r="9" spans="1:5" s="13" customFormat="1" ht="12.75" customHeight="1">
      <c r="A9" s="8"/>
      <c r="B9" s="8" t="s">
        <v>202</v>
      </c>
      <c r="C9"/>
      <c r="D9"/>
      <c r="E9"/>
    </row>
    <row r="10" spans="1:5" s="13" customFormat="1" ht="12.75" customHeight="1">
      <c r="A10" s="8"/>
      <c r="B10" s="8"/>
      <c r="C10"/>
      <c r="D10"/>
      <c r="E10"/>
    </row>
    <row r="11" spans="1:5" s="13" customFormat="1" ht="12.75" customHeight="1">
      <c r="A11" s="8"/>
      <c r="B11" s="8"/>
      <c r="C11"/>
      <c r="D11"/>
      <c r="E11"/>
    </row>
    <row r="12" spans="1:5" s="13" customFormat="1" ht="12.75" customHeight="1">
      <c r="A12" s="8"/>
      <c r="B12" s="8"/>
      <c r="C12"/>
      <c r="D12"/>
      <c r="E12"/>
    </row>
    <row r="13" spans="1:5" s="13" customFormat="1" ht="12.75" customHeight="1">
      <c r="A13" s="8"/>
      <c r="B13" s="8"/>
      <c r="C13"/>
      <c r="D13"/>
      <c r="E13"/>
    </row>
    <row r="14" spans="1:5" s="13" customFormat="1" ht="12.75" customHeight="1">
      <c r="A14" s="8"/>
      <c r="B14" s="8"/>
      <c r="C14"/>
      <c r="D14"/>
      <c r="E14"/>
    </row>
    <row r="15" spans="1:5" s="13" customFormat="1" ht="12.75" customHeight="1">
      <c r="A15" s="8"/>
      <c r="B15" s="8"/>
      <c r="C15"/>
      <c r="D15"/>
      <c r="E15"/>
    </row>
    <row r="16" spans="1:5" s="13" customFormat="1" ht="12.75" customHeight="1">
      <c r="A16"/>
      <c r="B16"/>
      <c r="C16"/>
      <c r="D16" t="s">
        <v>82</v>
      </c>
      <c r="E16"/>
    </row>
    <row r="17" spans="1:6" s="13" customFormat="1" ht="15.75" customHeight="1">
      <c r="A17" s="18" t="s">
        <v>147</v>
      </c>
      <c r="B17" s="18" t="s">
        <v>18</v>
      </c>
      <c r="C17" s="19">
        <v>39994</v>
      </c>
      <c r="D17" s="19">
        <v>40178</v>
      </c>
      <c r="E17" s="19">
        <v>40359</v>
      </c>
      <c r="F17" s="15" t="s">
        <v>288</v>
      </c>
    </row>
    <row r="18" spans="1:6" s="13" customFormat="1" ht="15.75" customHeight="1">
      <c r="A18" s="18" t="s">
        <v>19</v>
      </c>
      <c r="B18" s="18"/>
      <c r="C18" s="18"/>
      <c r="D18" s="18"/>
      <c r="E18" s="18"/>
      <c r="F18" s="16" t="s">
        <v>290</v>
      </c>
    </row>
    <row r="19" spans="1:6" s="13" customFormat="1" ht="15.75" customHeight="1">
      <c r="A19" s="18" t="s">
        <v>20</v>
      </c>
      <c r="B19" s="18" t="s">
        <v>21</v>
      </c>
      <c r="C19" s="18" t="s">
        <v>22</v>
      </c>
      <c r="D19" s="18" t="s">
        <v>23</v>
      </c>
      <c r="E19" s="18" t="s">
        <v>24</v>
      </c>
      <c r="F19" s="16"/>
    </row>
    <row r="20" spans="1:6" s="13" customFormat="1" ht="15.75" customHeight="1">
      <c r="A20" s="20" t="s">
        <v>203</v>
      </c>
      <c r="B20" s="23" t="s">
        <v>204</v>
      </c>
      <c r="C20" s="31">
        <v>517046</v>
      </c>
      <c r="D20" s="31">
        <f>SUM(D21:D28)</f>
        <v>519592</v>
      </c>
      <c r="E20" s="31">
        <f>SUM(E21+E23+E24+E25+E26+E27+E28)</f>
        <v>523290</v>
      </c>
      <c r="F20" s="17">
        <f>+E20/D20-1</f>
        <v>0.007117122665476039</v>
      </c>
    </row>
    <row r="21" spans="1:6" s="13" customFormat="1" ht="15.75" customHeight="1">
      <c r="A21" s="20" t="s">
        <v>205</v>
      </c>
      <c r="B21" s="21" t="s">
        <v>206</v>
      </c>
      <c r="C21" s="31">
        <v>524512</v>
      </c>
      <c r="D21" s="31">
        <v>524512</v>
      </c>
      <c r="E21" s="31">
        <v>524512</v>
      </c>
      <c r="F21" s="17">
        <f>+E21/D21-1</f>
        <v>0</v>
      </c>
    </row>
    <row r="22" spans="1:6" s="13" customFormat="1" ht="15.75" customHeight="1">
      <c r="A22" s="20" t="s">
        <v>207</v>
      </c>
      <c r="B22" s="26" t="s">
        <v>208</v>
      </c>
      <c r="C22" s="31"/>
      <c r="D22" s="31"/>
      <c r="E22" s="31"/>
      <c r="F22" s="16"/>
    </row>
    <row r="23" spans="1:6" s="13" customFormat="1" ht="15.75" customHeight="1">
      <c r="A23" s="20" t="s">
        <v>209</v>
      </c>
      <c r="B23" s="21" t="s">
        <v>210</v>
      </c>
      <c r="C23" s="31"/>
      <c r="D23" s="31"/>
      <c r="E23" s="31"/>
      <c r="F23" s="16"/>
    </row>
    <row r="24" spans="1:6" s="13" customFormat="1" ht="15.75" customHeight="1">
      <c r="A24" s="20" t="s">
        <v>211</v>
      </c>
      <c r="B24" s="21" t="s">
        <v>212</v>
      </c>
      <c r="C24" s="31"/>
      <c r="D24" s="31"/>
      <c r="E24" s="31"/>
      <c r="F24" s="16"/>
    </row>
    <row r="25" spans="1:6" s="13" customFormat="1" ht="15.75" customHeight="1">
      <c r="A25" s="20" t="s">
        <v>213</v>
      </c>
      <c r="B25" s="21" t="s">
        <v>214</v>
      </c>
      <c r="C25" s="31">
        <v>-8766</v>
      </c>
      <c r="D25" s="31">
        <v>-8766</v>
      </c>
      <c r="E25" s="31">
        <v>-4919</v>
      </c>
      <c r="F25" s="17">
        <f>+E25/D25-1</f>
        <v>-0.43885466575404974</v>
      </c>
    </row>
    <row r="26" spans="1:6" s="13" customFormat="1" ht="15.75" customHeight="1">
      <c r="A26" s="20" t="s">
        <v>215</v>
      </c>
      <c r="B26" s="21" t="s">
        <v>216</v>
      </c>
      <c r="C26" s="31"/>
      <c r="D26" s="31"/>
      <c r="E26" s="31"/>
      <c r="F26" s="16"/>
    </row>
    <row r="27" spans="1:6" s="13" customFormat="1" ht="15.75" customHeight="1">
      <c r="A27" s="20" t="s">
        <v>217</v>
      </c>
      <c r="B27" s="21" t="s">
        <v>218</v>
      </c>
      <c r="C27" s="31"/>
      <c r="D27" s="31"/>
      <c r="E27" s="31"/>
      <c r="F27" s="16"/>
    </row>
    <row r="28" spans="1:6" s="13" customFormat="1" ht="15.75" customHeight="1">
      <c r="A28" s="20" t="s">
        <v>219</v>
      </c>
      <c r="B28" s="21" t="s">
        <v>220</v>
      </c>
      <c r="C28" s="31">
        <v>1300</v>
      </c>
      <c r="D28" s="31">
        <v>3846</v>
      </c>
      <c r="E28" s="31">
        <v>3697</v>
      </c>
      <c r="F28" s="17">
        <f>+E28/D28-1</f>
        <v>-0.03874154966198651</v>
      </c>
    </row>
    <row r="29" spans="1:6" s="13" customFormat="1" ht="15.75" customHeight="1">
      <c r="A29" s="20" t="s">
        <v>221</v>
      </c>
      <c r="B29" s="23" t="s">
        <v>222</v>
      </c>
      <c r="C29" s="31"/>
      <c r="D29" s="31"/>
      <c r="E29" s="31">
        <f>SUM(E30:E32)</f>
        <v>0</v>
      </c>
      <c r="F29" s="16"/>
    </row>
    <row r="30" spans="1:6" s="13" customFormat="1" ht="15.75" customHeight="1">
      <c r="A30" s="20" t="s">
        <v>223</v>
      </c>
      <c r="B30" s="21" t="s">
        <v>224</v>
      </c>
      <c r="C30" s="31"/>
      <c r="D30" s="31"/>
      <c r="E30" s="31"/>
      <c r="F30" s="16"/>
    </row>
    <row r="31" spans="1:6" s="13" customFormat="1" ht="15.75" customHeight="1">
      <c r="A31" s="20" t="s">
        <v>225</v>
      </c>
      <c r="B31" s="21" t="s">
        <v>226</v>
      </c>
      <c r="C31" s="31"/>
      <c r="D31" s="31"/>
      <c r="E31" s="31"/>
      <c r="F31" s="16"/>
    </row>
    <row r="32" spans="1:6" s="13" customFormat="1" ht="15.75" customHeight="1">
      <c r="A32" s="20" t="s">
        <v>227</v>
      </c>
      <c r="B32" s="21" t="s">
        <v>228</v>
      </c>
      <c r="C32" s="31"/>
      <c r="D32" s="31"/>
      <c r="E32" s="31"/>
      <c r="F32" s="16"/>
    </row>
    <row r="33" spans="1:5" s="13" customFormat="1" ht="12.75" customHeight="1">
      <c r="A33" s="10"/>
      <c r="C33" s="12"/>
      <c r="D33" s="12"/>
      <c r="E33" s="12"/>
    </row>
    <row r="34" spans="1:5" s="13" customFormat="1" ht="12.75" customHeight="1">
      <c r="A34" s="10"/>
      <c r="C34" s="12"/>
      <c r="D34" s="12"/>
      <c r="E34" s="12"/>
    </row>
    <row r="35" spans="1:5" s="13" customFormat="1" ht="12.75" customHeight="1">
      <c r="A35" s="10"/>
      <c r="C35" s="12"/>
      <c r="D35" s="12"/>
      <c r="E35" s="12"/>
    </row>
    <row r="36" spans="1:5" s="13" customFormat="1" ht="12.75" customHeight="1">
      <c r="A36" s="10"/>
      <c r="C36" s="12"/>
      <c r="D36" s="12"/>
      <c r="E36" s="12"/>
    </row>
    <row r="37" spans="1:5" s="13" customFormat="1" ht="12.75" customHeight="1">
      <c r="A37" s="10"/>
      <c r="C37" s="12"/>
      <c r="D37" s="12"/>
      <c r="E37" s="12"/>
    </row>
    <row r="38" spans="1:5" s="13" customFormat="1" ht="12.75" customHeight="1">
      <c r="A38" s="10"/>
      <c r="C38" s="12"/>
      <c r="D38" s="12"/>
      <c r="E38" s="12"/>
    </row>
    <row r="39" spans="1:5" s="13" customFormat="1" ht="12.75" customHeight="1">
      <c r="A39" s="10"/>
      <c r="C39" s="12"/>
      <c r="D39" s="12"/>
      <c r="E39" s="12"/>
    </row>
    <row r="40" spans="1:5" s="13" customFormat="1" ht="12.75" customHeight="1">
      <c r="A40" s="10"/>
      <c r="C40" s="12"/>
      <c r="D40" s="12"/>
      <c r="E40" s="12"/>
    </row>
    <row r="41" spans="1:5" s="13" customFormat="1" ht="12.75" customHeight="1">
      <c r="A41" s="10"/>
      <c r="C41" s="12"/>
      <c r="D41" s="12"/>
      <c r="E41" s="12"/>
    </row>
    <row r="42" spans="1:5" s="13" customFormat="1" ht="12.75" customHeight="1">
      <c r="A42" s="10"/>
      <c r="C42" s="12"/>
      <c r="D42" s="12"/>
      <c r="E42" s="12"/>
    </row>
    <row r="43" spans="1:5" s="13" customFormat="1" ht="12.75" customHeight="1">
      <c r="A43" s="10"/>
      <c r="C43" s="12"/>
      <c r="D43" s="12"/>
      <c r="E43" s="12"/>
    </row>
    <row r="44" spans="1:5" s="13" customFormat="1" ht="12.75" customHeight="1">
      <c r="A44" t="s">
        <v>9</v>
      </c>
      <c r="B44"/>
      <c r="C44" t="s">
        <v>78</v>
      </c>
      <c r="D44"/>
      <c r="E44"/>
    </row>
    <row r="45" spans="1:5" s="13" customFormat="1" ht="12.75" customHeight="1">
      <c r="A45" t="s">
        <v>229</v>
      </c>
      <c r="B45" t="s">
        <v>79</v>
      </c>
      <c r="C45" t="s">
        <v>80</v>
      </c>
      <c r="D45"/>
      <c r="E45"/>
    </row>
    <row r="46" spans="1:5" s="13" customFormat="1" ht="12.75" customHeight="1">
      <c r="A46"/>
      <c r="B46"/>
      <c r="C46" t="s">
        <v>81</v>
      </c>
      <c r="D46"/>
      <c r="E46"/>
    </row>
    <row r="47" spans="1:5" s="13" customFormat="1" ht="12.75" customHeight="1">
      <c r="A47" s="10"/>
      <c r="C47" s="12"/>
      <c r="D47" s="12"/>
      <c r="E47" s="12"/>
    </row>
    <row r="48" spans="1:5" s="13" customFormat="1" ht="12.75" customHeight="1">
      <c r="A48" s="10"/>
      <c r="C48" s="12"/>
      <c r="D48" s="12"/>
      <c r="E48" s="12"/>
    </row>
    <row r="49" spans="1:5" s="13" customFormat="1" ht="12.75" customHeight="1">
      <c r="A49" s="10"/>
      <c r="C49" s="12"/>
      <c r="D49" s="12"/>
      <c r="E49" s="12"/>
    </row>
    <row r="50" spans="1:5" s="13" customFormat="1" ht="12.75" customHeight="1">
      <c r="A50" s="5"/>
      <c r="B50" s="14"/>
      <c r="C50"/>
      <c r="D50"/>
      <c r="E50"/>
    </row>
    <row r="51" spans="1:5" s="13" customFormat="1" ht="12.75" customHeight="1">
      <c r="A51" s="5"/>
      <c r="B51" s="5" t="s">
        <v>12</v>
      </c>
      <c r="C51"/>
      <c r="D51"/>
      <c r="E51"/>
    </row>
    <row r="52" spans="1:5" s="13" customFormat="1" ht="12.75" customHeight="1">
      <c r="A52"/>
      <c r="B52" t="s">
        <v>1</v>
      </c>
      <c r="C52"/>
      <c r="D52"/>
      <c r="E52"/>
    </row>
    <row r="53" spans="1:5" s="13" customFormat="1" ht="12.75" customHeight="1">
      <c r="A53"/>
      <c r="B53"/>
      <c r="C53"/>
      <c r="D53"/>
      <c r="E53"/>
    </row>
    <row r="54" spans="1:5" s="13" customFormat="1" ht="12.75" customHeight="1">
      <c r="A54"/>
      <c r="B54" s="4" t="s">
        <v>13</v>
      </c>
      <c r="C54"/>
      <c r="D54"/>
      <c r="E54"/>
    </row>
    <row r="55" spans="1:5" s="13" customFormat="1" ht="12.75" customHeight="1">
      <c r="A55"/>
      <c r="B55" t="s">
        <v>3</v>
      </c>
      <c r="C55"/>
      <c r="D55"/>
      <c r="E55"/>
    </row>
    <row r="56" spans="1:5" s="13" customFormat="1" ht="12.75" customHeight="1">
      <c r="A56"/>
      <c r="B56"/>
      <c r="C56"/>
      <c r="D56"/>
      <c r="E56"/>
    </row>
    <row r="57" spans="1:5" s="13" customFormat="1" ht="12.75" customHeight="1">
      <c r="A57"/>
      <c r="B57" s="3" t="s">
        <v>14</v>
      </c>
      <c r="C57"/>
      <c r="D57"/>
      <c r="E57"/>
    </row>
    <row r="58" spans="1:5" s="13" customFormat="1" ht="12.75" customHeight="1">
      <c r="A58" s="8"/>
      <c r="B58" s="8" t="s">
        <v>202</v>
      </c>
      <c r="C58"/>
      <c r="D58"/>
      <c r="E58"/>
    </row>
    <row r="59" spans="1:5" s="13" customFormat="1" ht="12.75" customHeight="1">
      <c r="A59"/>
      <c r="B59"/>
      <c r="C59"/>
      <c r="D59" t="s">
        <v>82</v>
      </c>
      <c r="E59"/>
    </row>
    <row r="60" spans="1:6" s="13" customFormat="1" ht="12.75" customHeight="1">
      <c r="A60" s="18" t="s">
        <v>147</v>
      </c>
      <c r="B60" s="18" t="s">
        <v>18</v>
      </c>
      <c r="C60" s="19">
        <v>39994</v>
      </c>
      <c r="D60" s="19">
        <v>40178</v>
      </c>
      <c r="E60" s="19">
        <v>40359</v>
      </c>
      <c r="F60" s="15" t="s">
        <v>288</v>
      </c>
    </row>
    <row r="61" spans="1:6" s="13" customFormat="1" ht="12.75" customHeight="1">
      <c r="A61" s="18" t="s">
        <v>19</v>
      </c>
      <c r="B61" s="18"/>
      <c r="C61" s="18"/>
      <c r="D61" s="18"/>
      <c r="E61" s="18"/>
      <c r="F61" s="16" t="s">
        <v>290</v>
      </c>
    </row>
    <row r="62" spans="1:6" s="13" customFormat="1" ht="12.75" customHeight="1">
      <c r="A62" s="18" t="s">
        <v>20</v>
      </c>
      <c r="B62" s="18" t="s">
        <v>21</v>
      </c>
      <c r="C62" s="18" t="s">
        <v>22</v>
      </c>
      <c r="D62" s="18" t="s">
        <v>23</v>
      </c>
      <c r="E62" s="18" t="s">
        <v>24</v>
      </c>
      <c r="F62" s="16"/>
    </row>
    <row r="63" spans="1:6" ht="15.75" customHeight="1">
      <c r="A63" s="20" t="s">
        <v>230</v>
      </c>
      <c r="B63" s="23" t="s">
        <v>231</v>
      </c>
      <c r="C63" s="31">
        <v>710</v>
      </c>
      <c r="D63" s="31">
        <f>SUM(D64+D77)</f>
        <v>731</v>
      </c>
      <c r="E63" s="31">
        <f>SUM(E64+E77)</f>
        <v>278</v>
      </c>
      <c r="F63" s="17">
        <f>+E63/D63-1</f>
        <v>-0.6196990424076607</v>
      </c>
    </row>
    <row r="64" spans="1:6" ht="15.75" customHeight="1">
      <c r="A64" s="20" t="s">
        <v>232</v>
      </c>
      <c r="B64" s="21" t="s">
        <v>233</v>
      </c>
      <c r="C64" s="31"/>
      <c r="D64" s="31">
        <f>SUM(D65:D76)</f>
        <v>0</v>
      </c>
      <c r="E64" s="31">
        <f>SUM(E65:E76)</f>
        <v>0</v>
      </c>
      <c r="F64" s="16"/>
    </row>
    <row r="65" spans="1:6" ht="15.75" customHeight="1">
      <c r="A65" s="20" t="s">
        <v>234</v>
      </c>
      <c r="B65" s="21" t="s">
        <v>235</v>
      </c>
      <c r="C65" s="31"/>
      <c r="D65" s="31"/>
      <c r="E65" s="31"/>
      <c r="F65" s="16"/>
    </row>
    <row r="66" spans="1:6" ht="15.75" customHeight="1">
      <c r="A66" s="20" t="s">
        <v>236</v>
      </c>
      <c r="B66" s="21" t="s">
        <v>237</v>
      </c>
      <c r="C66" s="31"/>
      <c r="D66" s="31"/>
      <c r="E66" s="31"/>
      <c r="F66" s="16"/>
    </row>
    <row r="67" spans="1:6" ht="15.75" customHeight="1">
      <c r="A67" s="20" t="s">
        <v>238</v>
      </c>
      <c r="B67" s="21" t="s">
        <v>239</v>
      </c>
      <c r="C67" s="31"/>
      <c r="D67" s="31"/>
      <c r="E67" s="31"/>
      <c r="F67" s="16"/>
    </row>
    <row r="68" spans="1:6" ht="15.75" customHeight="1">
      <c r="A68" s="20" t="s">
        <v>240</v>
      </c>
      <c r="B68" s="21" t="s">
        <v>241</v>
      </c>
      <c r="C68" s="31"/>
      <c r="D68" s="31"/>
      <c r="E68" s="31"/>
      <c r="F68" s="16"/>
    </row>
    <row r="69" spans="1:6" ht="15.75" customHeight="1">
      <c r="A69" s="20" t="s">
        <v>242</v>
      </c>
      <c r="B69" s="21" t="s">
        <v>243</v>
      </c>
      <c r="C69" s="31"/>
      <c r="D69" s="31"/>
      <c r="E69" s="31"/>
      <c r="F69" s="16"/>
    </row>
    <row r="70" spans="1:6" ht="15.75" customHeight="1">
      <c r="A70" s="20" t="s">
        <v>244</v>
      </c>
      <c r="B70" s="21" t="s">
        <v>245</v>
      </c>
      <c r="C70" s="31"/>
      <c r="D70" s="31"/>
      <c r="E70" s="31"/>
      <c r="F70" s="16"/>
    </row>
    <row r="71" spans="1:6" ht="15.75" customHeight="1">
      <c r="A71" s="20" t="s">
        <v>246</v>
      </c>
      <c r="B71" s="21" t="s">
        <v>247</v>
      </c>
      <c r="C71" s="31"/>
      <c r="D71" s="31"/>
      <c r="E71" s="31"/>
      <c r="F71" s="16"/>
    </row>
    <row r="72" spans="1:6" ht="15.75" customHeight="1">
      <c r="A72" s="20" t="s">
        <v>248</v>
      </c>
      <c r="B72" s="21" t="s">
        <v>249</v>
      </c>
      <c r="C72" s="31"/>
      <c r="D72" s="31"/>
      <c r="E72" s="31"/>
      <c r="F72" s="16"/>
    </row>
    <row r="73" spans="1:6" ht="15.75" customHeight="1">
      <c r="A73" s="20" t="s">
        <v>250</v>
      </c>
      <c r="B73" s="21" t="s">
        <v>251</v>
      </c>
      <c r="C73" s="31"/>
      <c r="D73" s="31"/>
      <c r="E73" s="31"/>
      <c r="F73" s="16"/>
    </row>
    <row r="74" spans="1:6" ht="15.75" customHeight="1">
      <c r="A74" s="20" t="s">
        <v>252</v>
      </c>
      <c r="B74" s="21" t="s">
        <v>253</v>
      </c>
      <c r="C74" s="31"/>
      <c r="D74" s="31"/>
      <c r="E74" s="31"/>
      <c r="F74" s="16"/>
    </row>
    <row r="75" spans="1:6" ht="15.75" customHeight="1">
      <c r="A75" s="20" t="s">
        <v>254</v>
      </c>
      <c r="B75" s="21" t="s">
        <v>255</v>
      </c>
      <c r="C75" s="31"/>
      <c r="D75" s="31"/>
      <c r="E75" s="31"/>
      <c r="F75" s="16"/>
    </row>
    <row r="76" spans="1:6" ht="15.75" customHeight="1">
      <c r="A76" s="20" t="s">
        <v>256</v>
      </c>
      <c r="B76" s="21" t="s">
        <v>257</v>
      </c>
      <c r="C76" s="31"/>
      <c r="D76" s="31"/>
      <c r="E76" s="31"/>
      <c r="F76" s="16"/>
    </row>
    <row r="77" spans="1:6" ht="15.75" customHeight="1">
      <c r="A77" s="20" t="s">
        <v>258</v>
      </c>
      <c r="B77" s="21" t="s">
        <v>259</v>
      </c>
      <c r="C77" s="31">
        <v>710</v>
      </c>
      <c r="D77" s="31">
        <f>SUM(D78:D86)</f>
        <v>731</v>
      </c>
      <c r="E77" s="31">
        <f>SUM(E78:E86)</f>
        <v>278</v>
      </c>
      <c r="F77" s="17">
        <f>+E77/D77-1</f>
        <v>-0.6196990424076607</v>
      </c>
    </row>
    <row r="78" spans="1:6" ht="15.75" customHeight="1">
      <c r="A78" s="20" t="s">
        <v>260</v>
      </c>
      <c r="B78" s="21" t="s">
        <v>261</v>
      </c>
      <c r="C78" s="31"/>
      <c r="D78" s="31"/>
      <c r="E78" s="31"/>
      <c r="F78" s="16"/>
    </row>
    <row r="79" spans="1:6" ht="15.75" customHeight="1">
      <c r="A79" s="20" t="s">
        <v>262</v>
      </c>
      <c r="B79" s="21" t="s">
        <v>263</v>
      </c>
      <c r="C79" s="31"/>
      <c r="D79" s="31"/>
      <c r="E79" s="31"/>
      <c r="F79" s="16"/>
    </row>
    <row r="80" spans="1:6" ht="15.75" customHeight="1">
      <c r="A80" s="20" t="s">
        <v>264</v>
      </c>
      <c r="B80" s="26" t="s">
        <v>265</v>
      </c>
      <c r="C80" s="31"/>
      <c r="D80" s="31"/>
      <c r="E80" s="31"/>
      <c r="F80" s="16"/>
    </row>
    <row r="81" spans="1:6" ht="15.75" customHeight="1">
      <c r="A81" s="20" t="s">
        <v>266</v>
      </c>
      <c r="B81" s="21" t="s">
        <v>267</v>
      </c>
      <c r="C81" s="31"/>
      <c r="D81" s="31"/>
      <c r="E81" s="31"/>
      <c r="F81" s="16"/>
    </row>
    <row r="82" spans="1:6" ht="15.75" customHeight="1">
      <c r="A82" s="20" t="s">
        <v>268</v>
      </c>
      <c r="B82" s="21" t="s">
        <v>269</v>
      </c>
      <c r="C82" s="31">
        <v>432</v>
      </c>
      <c r="D82" s="31">
        <v>453</v>
      </c>
      <c r="E82" s="31"/>
      <c r="F82" s="17">
        <f>+E82/D82-1</f>
        <v>-1</v>
      </c>
    </row>
    <row r="83" spans="1:6" ht="15.75" customHeight="1">
      <c r="A83" s="20" t="s">
        <v>270</v>
      </c>
      <c r="B83" s="21" t="s">
        <v>271</v>
      </c>
      <c r="C83" s="31"/>
      <c r="D83" s="31"/>
      <c r="E83" s="31"/>
      <c r="F83" s="16"/>
    </row>
    <row r="84" spans="1:6" ht="15.75" customHeight="1">
      <c r="A84" s="20" t="s">
        <v>272</v>
      </c>
      <c r="B84" s="21" t="s">
        <v>273</v>
      </c>
      <c r="C84" s="31"/>
      <c r="D84" s="31"/>
      <c r="E84" s="31"/>
      <c r="F84" s="16"/>
    </row>
    <row r="85" spans="1:6" ht="15.75" customHeight="1">
      <c r="A85" s="20" t="s">
        <v>274</v>
      </c>
      <c r="B85" s="21" t="s">
        <v>275</v>
      </c>
      <c r="C85" s="31"/>
      <c r="D85" s="31"/>
      <c r="E85" s="31"/>
      <c r="F85" s="16"/>
    </row>
    <row r="86" spans="1:6" ht="15.75" customHeight="1">
      <c r="A86" s="20" t="s">
        <v>276</v>
      </c>
      <c r="B86" s="21" t="s">
        <v>277</v>
      </c>
      <c r="C86" s="31">
        <v>278</v>
      </c>
      <c r="D86" s="31">
        <v>278</v>
      </c>
      <c r="E86" s="31">
        <v>278</v>
      </c>
      <c r="F86" s="17">
        <f>+E86/D86-1</f>
        <v>0</v>
      </c>
    </row>
    <row r="87" spans="1:6" ht="15.75" customHeight="1">
      <c r="A87" s="20" t="s">
        <v>278</v>
      </c>
      <c r="B87" s="23" t="s">
        <v>279</v>
      </c>
      <c r="C87" s="31">
        <v>1548</v>
      </c>
      <c r="D87" s="31">
        <f>SUM(D88:D90)</f>
        <v>988</v>
      </c>
      <c r="E87" s="31">
        <f>SUM(E88:E90)</f>
        <v>2204</v>
      </c>
      <c r="F87" s="17">
        <f>+E87/D87-1</f>
        <v>1.2307692307692308</v>
      </c>
    </row>
    <row r="88" spans="1:6" ht="15.75" customHeight="1">
      <c r="A88" s="20" t="s">
        <v>280</v>
      </c>
      <c r="B88" s="24" t="s">
        <v>281</v>
      </c>
      <c r="C88" s="31"/>
      <c r="D88" s="31"/>
      <c r="E88" s="31"/>
      <c r="F88" s="16"/>
    </row>
    <row r="89" spans="1:6" ht="15.75" customHeight="1">
      <c r="A89" s="20" t="s">
        <v>282</v>
      </c>
      <c r="B89" s="24" t="s">
        <v>283</v>
      </c>
      <c r="C89" s="31">
        <v>1548</v>
      </c>
      <c r="D89" s="31">
        <v>988</v>
      </c>
      <c r="E89" s="31">
        <v>2204</v>
      </c>
      <c r="F89" s="17">
        <f>+E89/D89-1</f>
        <v>1.2307692307692308</v>
      </c>
    </row>
    <row r="90" spans="1:6" ht="15.75" customHeight="1">
      <c r="A90" s="20" t="s">
        <v>284</v>
      </c>
      <c r="B90" s="21" t="s">
        <v>285</v>
      </c>
      <c r="C90" s="31"/>
      <c r="D90" s="31"/>
      <c r="E90" s="31" t="s">
        <v>145</v>
      </c>
      <c r="F90" s="16"/>
    </row>
    <row r="91" spans="1:6" ht="15.75" customHeight="1">
      <c r="A91" s="20" t="s">
        <v>286</v>
      </c>
      <c r="B91" s="28" t="s">
        <v>287</v>
      </c>
      <c r="C91" s="31">
        <v>519304</v>
      </c>
      <c r="D91" s="31">
        <f>SUM(D87+D63+D29+D20)</f>
        <v>521311</v>
      </c>
      <c r="E91" s="31">
        <f>SUM(E20+E29+E63+E87)</f>
        <v>525772</v>
      </c>
      <c r="F91" s="17">
        <f>+E91/D91-1</f>
        <v>0.008557271954744872</v>
      </c>
    </row>
    <row r="92" ht="12">
      <c r="E92" t="s">
        <v>145</v>
      </c>
    </row>
    <row r="95" spans="1:3" ht="12">
      <c r="A95" t="s">
        <v>9</v>
      </c>
      <c r="C95" t="s">
        <v>78</v>
      </c>
    </row>
    <row r="96" spans="2:3" ht="12">
      <c r="B96" t="s">
        <v>79</v>
      </c>
      <c r="C96" t="s">
        <v>80</v>
      </c>
    </row>
    <row r="97" ht="12">
      <c r="C97" t="s">
        <v>81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Gébele Erzsébet</dc:creator>
  <cp:keywords/>
  <dc:description/>
  <cp:lastModifiedBy>Laci</cp:lastModifiedBy>
  <cp:lastPrinted>2008-07-15T07:55:36Z</cp:lastPrinted>
  <dcterms:created xsi:type="dcterms:W3CDTF">2000-05-08T20:10:37Z</dcterms:created>
  <dcterms:modified xsi:type="dcterms:W3CDTF">2010-08-03T10:31:37Z</dcterms:modified>
  <cp:category/>
  <cp:version/>
  <cp:contentType/>
  <cp:contentStatus/>
  <cp:revision>1</cp:revision>
</cp:coreProperties>
</file>